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045" activeTab="1"/>
  </bookViews>
  <sheets>
    <sheet name="Partecipanti" sheetId="1" r:id="rId1"/>
    <sheet name="Prima Giornata" sheetId="2" r:id="rId2"/>
    <sheet name="Seconda Giornata" sheetId="3" r:id="rId3"/>
    <sheet name="Finale" sheetId="4" r:id="rId4"/>
  </sheets>
  <definedNames>
    <definedName name="Inizio_1">'Prima Giornata'!$B$8</definedName>
    <definedName name="Inizio_2">'Seconda Giornata'!$B$8</definedName>
    <definedName name="Inizio_f">'Finale'!$B$4</definedName>
    <definedName name="Inizio_l">'Partecipanti'!$B$2</definedName>
  </definedNames>
  <calcPr fullCalcOnLoad="1"/>
</workbook>
</file>

<file path=xl/sharedStrings.xml><?xml version="1.0" encoding="utf-8"?>
<sst xmlns="http://schemas.openxmlformats.org/spreadsheetml/2006/main" count="223" uniqueCount="68">
  <si>
    <t>Manifestazione</t>
  </si>
  <si>
    <t>Prima giornata</t>
  </si>
  <si>
    <t xml:space="preserve">Data: </t>
  </si>
  <si>
    <t xml:space="preserve">Località: </t>
  </si>
  <si>
    <t>Prede</t>
  </si>
  <si>
    <t>Specie</t>
  </si>
  <si>
    <t>Peso grammi</t>
  </si>
  <si>
    <t>Bonus</t>
  </si>
  <si>
    <t>Punti Bonus</t>
  </si>
  <si>
    <t>Punti     Totali</t>
  </si>
  <si>
    <t>%</t>
  </si>
  <si>
    <t>Ordine</t>
  </si>
  <si>
    <t>Numero di gara</t>
  </si>
  <si>
    <t>Partecipanti</t>
  </si>
  <si>
    <t>N°</t>
  </si>
  <si>
    <t>coeff.</t>
  </si>
  <si>
    <t>Punti</t>
  </si>
  <si>
    <t xml:space="preserve"> n°   x</t>
  </si>
  <si>
    <t>Limite prede</t>
  </si>
  <si>
    <t>Prede Speciali</t>
  </si>
  <si>
    <t>Classifica Finale</t>
  </si>
  <si>
    <t>I Giornata</t>
  </si>
  <si>
    <t>II Giornata</t>
  </si>
  <si>
    <t>Totale</t>
  </si>
  <si>
    <t>Peso minimo (Coefficiente) =</t>
  </si>
  <si>
    <t>Penalità</t>
  </si>
  <si>
    <t>LUCA SANTI</t>
  </si>
  <si>
    <t>GIAN NICO SASSU</t>
  </si>
  <si>
    <t>GIACOMO BRUNETTINI</t>
  </si>
  <si>
    <t>GIUSEPPE DI NOTO</t>
  </si>
  <si>
    <t>ENRICO VOLPICELLI</t>
  </si>
  <si>
    <t>CARLO INSERRA</t>
  </si>
  <si>
    <t>PIERO SCELFO</t>
  </si>
  <si>
    <t>GIANMATTEO GROSSI</t>
  </si>
  <si>
    <t>DANIELE PETROLLINI</t>
  </si>
  <si>
    <t>FABRIZIO ROSSI</t>
  </si>
  <si>
    <t>MARCO MANFRINI</t>
  </si>
  <si>
    <t>GIUSEPPE CASTELLETTI</t>
  </si>
  <si>
    <t>GAIO TRAMBUSTI</t>
  </si>
  <si>
    <t>FEDERICO PANARIELLO</t>
  </si>
  <si>
    <t>ALESSANDRO FALCIANI</t>
  </si>
  <si>
    <t>DIEGO MAZZOCCHI</t>
  </si>
  <si>
    <t>ANDREA PETRUCCI</t>
  </si>
  <si>
    <t>LEONARDO IMPERO DELLE DONNE</t>
  </si>
  <si>
    <t>VINCENZO DE GIORGI</t>
  </si>
  <si>
    <t>ETTORE CARDINALI</t>
  </si>
  <si>
    <t>ROBERTO TRANZATTO</t>
  </si>
  <si>
    <t>RAFFAELE LOPRETE</t>
  </si>
  <si>
    <t>VINCENZO PISCITELLI</t>
  </si>
  <si>
    <t>ENRICO GAMBETTA</t>
  </si>
  <si>
    <t>FRANCESCO LIPPI</t>
  </si>
  <si>
    <t>SIMONE CAPPELLETTI</t>
  </si>
  <si>
    <t>RICCARDO ASTE</t>
  </si>
  <si>
    <t>ANDREA CAIFFA</t>
  </si>
  <si>
    <t>FEDERICO GIUDICE</t>
  </si>
  <si>
    <t>ALFONSO D'AMBROSIO</t>
  </si>
  <si>
    <t>MASSIMO ESPOSITO</t>
  </si>
  <si>
    <t>TOMASO MIGLIACCIO</t>
  </si>
  <si>
    <t>ALESSANDRO VACCA</t>
  </si>
  <si>
    <t>GIUSEPPE GENTILINO</t>
  </si>
  <si>
    <t>NICOLO' RIOLO</t>
  </si>
  <si>
    <t>MARCELLO CAMBONI</t>
  </si>
  <si>
    <t>NICOLA SOLDATI</t>
  </si>
  <si>
    <t>LEONARDO MASTROCRISTINO</t>
  </si>
  <si>
    <t>SERGIO CACCAMO</t>
  </si>
  <si>
    <t>GIUSEPPE TORTORELLA</t>
  </si>
  <si>
    <t>DARIO PONZIO</t>
  </si>
  <si>
    <t>SERGIO DAMIANI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</si>
</sst>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10" fontId="23" fillId="0" borderId="14" xfId="5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wrapText="1"/>
    </xf>
    <xf numFmtId="10" fontId="0" fillId="0" borderId="10" xfId="50" applyNumberFormat="1" applyFont="1" applyFill="1" applyBorder="1" applyAlignment="1" applyProtection="1">
      <alignment/>
      <protection/>
    </xf>
    <xf numFmtId="10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 applyProtection="1">
      <alignment horizontal="justify"/>
      <protection locked="0"/>
    </xf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 applyProtection="1">
      <alignment horizontal="justify"/>
      <protection locked="0"/>
    </xf>
    <xf numFmtId="0" fontId="23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justify"/>
      <protection locked="0"/>
    </xf>
    <xf numFmtId="0" fontId="23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B61"/>
  <sheetViews>
    <sheetView zoomScalePageLayoutView="0" workbookViewId="0" topLeftCell="A1">
      <selection activeCell="B2" sqref="B2:B61"/>
    </sheetView>
  </sheetViews>
  <sheetFormatPr defaultColWidth="9.140625" defaultRowHeight="12.75"/>
  <cols>
    <col min="2" max="2" width="39.140625" style="0" customWidth="1"/>
  </cols>
  <sheetData>
    <row r="1" spans="1:2" ht="33" thickBot="1" thickTop="1">
      <c r="A1" s="35" t="s">
        <v>12</v>
      </c>
      <c r="B1" s="36" t="s">
        <v>13</v>
      </c>
    </row>
    <row r="2" spans="1:2" ht="16.5" thickTop="1">
      <c r="A2" s="29">
        <v>1</v>
      </c>
      <c r="B2" s="30" t="s">
        <v>26</v>
      </c>
    </row>
    <row r="3" spans="1:2" ht="15.75">
      <c r="A3" s="31">
        <v>2</v>
      </c>
      <c r="B3" s="32" t="s">
        <v>27</v>
      </c>
    </row>
    <row r="4" spans="1:2" ht="15.75">
      <c r="A4" s="31">
        <v>3</v>
      </c>
      <c r="B4" s="32" t="s">
        <v>28</v>
      </c>
    </row>
    <row r="5" spans="1:2" ht="15.75">
      <c r="A5" s="31">
        <v>4</v>
      </c>
      <c r="B5" s="32" t="s">
        <v>29</v>
      </c>
    </row>
    <row r="6" spans="1:2" ht="15.75">
      <c r="A6" s="31">
        <v>5</v>
      </c>
      <c r="B6" s="32" t="s">
        <v>30</v>
      </c>
    </row>
    <row r="7" spans="1:2" ht="15.75">
      <c r="A7" s="31">
        <v>6</v>
      </c>
      <c r="B7" s="32" t="s">
        <v>31</v>
      </c>
    </row>
    <row r="8" spans="1:2" ht="15.75">
      <c r="A8" s="31">
        <v>7</v>
      </c>
      <c r="B8" s="32" t="s">
        <v>32</v>
      </c>
    </row>
    <row r="9" spans="1:2" ht="15.75">
      <c r="A9" s="31">
        <v>8</v>
      </c>
      <c r="B9" s="32" t="s">
        <v>33</v>
      </c>
    </row>
    <row r="10" spans="1:2" ht="15.75">
      <c r="A10" s="31">
        <v>9</v>
      </c>
      <c r="B10" s="32" t="s">
        <v>34</v>
      </c>
    </row>
    <row r="11" spans="1:2" ht="15.75">
      <c r="A11" s="31">
        <v>10</v>
      </c>
      <c r="B11" s="32" t="s">
        <v>35</v>
      </c>
    </row>
    <row r="12" spans="1:2" ht="15.75">
      <c r="A12" s="31">
        <v>11</v>
      </c>
      <c r="B12" s="32" t="s">
        <v>36</v>
      </c>
    </row>
    <row r="13" spans="1:2" ht="15.75">
      <c r="A13" s="31">
        <v>12</v>
      </c>
      <c r="B13" s="32" t="s">
        <v>37</v>
      </c>
    </row>
    <row r="14" spans="1:2" ht="15.75">
      <c r="A14" s="31">
        <v>13</v>
      </c>
      <c r="B14" s="32" t="s">
        <v>38</v>
      </c>
    </row>
    <row r="15" spans="1:2" ht="15.75">
      <c r="A15" s="31">
        <v>14</v>
      </c>
      <c r="B15" s="32" t="s">
        <v>39</v>
      </c>
    </row>
    <row r="16" spans="1:2" ht="15.75">
      <c r="A16" s="31">
        <v>15</v>
      </c>
      <c r="B16" s="32" t="s">
        <v>40</v>
      </c>
    </row>
    <row r="17" spans="1:2" ht="15.75">
      <c r="A17" s="31">
        <v>16</v>
      </c>
      <c r="B17" s="32" t="s">
        <v>41</v>
      </c>
    </row>
    <row r="18" spans="1:2" ht="15.75">
      <c r="A18" s="31">
        <v>17</v>
      </c>
      <c r="B18" s="32" t="s">
        <v>42</v>
      </c>
    </row>
    <row r="19" spans="1:2" ht="31.5">
      <c r="A19" s="31">
        <v>18</v>
      </c>
      <c r="B19" s="32" t="s">
        <v>43</v>
      </c>
    </row>
    <row r="20" spans="1:2" ht="15.75">
      <c r="A20" s="31">
        <v>19</v>
      </c>
      <c r="B20" s="32" t="s">
        <v>44</v>
      </c>
    </row>
    <row r="21" spans="1:2" ht="15.75">
      <c r="A21" s="31">
        <v>20</v>
      </c>
      <c r="B21" s="32" t="s">
        <v>45</v>
      </c>
    </row>
    <row r="22" spans="1:2" ht="15.75">
      <c r="A22" s="31">
        <v>21</v>
      </c>
      <c r="B22" s="32" t="s">
        <v>46</v>
      </c>
    </row>
    <row r="23" spans="1:2" ht="15.75">
      <c r="A23" s="31">
        <v>22</v>
      </c>
      <c r="B23" s="32" t="s">
        <v>47</v>
      </c>
    </row>
    <row r="24" spans="1:2" ht="15.75">
      <c r="A24" s="31">
        <v>23</v>
      </c>
      <c r="B24" s="32" t="s">
        <v>48</v>
      </c>
    </row>
    <row r="25" spans="1:2" ht="15.75">
      <c r="A25" s="31">
        <v>24</v>
      </c>
      <c r="B25" s="32" t="s">
        <v>49</v>
      </c>
    </row>
    <row r="26" spans="1:2" ht="15.75">
      <c r="A26" s="31">
        <v>25</v>
      </c>
      <c r="B26" s="32" t="s">
        <v>50</v>
      </c>
    </row>
    <row r="27" spans="1:2" ht="15.75">
      <c r="A27" s="31">
        <v>26</v>
      </c>
      <c r="B27" s="32" t="s">
        <v>51</v>
      </c>
    </row>
    <row r="28" spans="1:2" ht="15.75">
      <c r="A28" s="31">
        <v>27</v>
      </c>
      <c r="B28" s="32" t="s">
        <v>52</v>
      </c>
    </row>
    <row r="29" spans="1:2" ht="15.75">
      <c r="A29" s="31">
        <v>28</v>
      </c>
      <c r="B29" s="32" t="s">
        <v>53</v>
      </c>
    </row>
    <row r="30" spans="1:2" ht="15.75">
      <c r="A30" s="31">
        <v>29</v>
      </c>
      <c r="B30" s="32" t="s">
        <v>54</v>
      </c>
    </row>
    <row r="31" spans="1:2" ht="15.75">
      <c r="A31" s="31">
        <v>30</v>
      </c>
      <c r="B31" s="32" t="s">
        <v>55</v>
      </c>
    </row>
    <row r="32" spans="1:2" ht="15.75">
      <c r="A32" s="31">
        <v>31</v>
      </c>
      <c r="B32" s="32" t="s">
        <v>56</v>
      </c>
    </row>
    <row r="33" spans="1:2" ht="15.75">
      <c r="A33" s="31">
        <v>32</v>
      </c>
      <c r="B33" s="32" t="s">
        <v>57</v>
      </c>
    </row>
    <row r="34" spans="1:2" ht="15.75">
      <c r="A34" s="31">
        <v>33</v>
      </c>
      <c r="B34" s="32" t="s">
        <v>58</v>
      </c>
    </row>
    <row r="35" spans="1:2" ht="15.75">
      <c r="A35" s="31">
        <v>34</v>
      </c>
      <c r="B35" s="32" t="s">
        <v>59</v>
      </c>
    </row>
    <row r="36" spans="1:2" ht="15.75">
      <c r="A36" s="31">
        <v>35</v>
      </c>
      <c r="B36" s="32" t="s">
        <v>60</v>
      </c>
    </row>
    <row r="37" spans="1:2" ht="15.75">
      <c r="A37" s="31">
        <v>36</v>
      </c>
      <c r="B37" s="32" t="s">
        <v>61</v>
      </c>
    </row>
    <row r="38" spans="1:2" ht="15.75">
      <c r="A38" s="31">
        <v>37</v>
      </c>
      <c r="B38" s="32" t="s">
        <v>62</v>
      </c>
    </row>
    <row r="39" spans="1:2" ht="15.75">
      <c r="A39" s="31">
        <v>38</v>
      </c>
      <c r="B39" s="32" t="s">
        <v>63</v>
      </c>
    </row>
    <row r="40" spans="1:2" ht="15.75">
      <c r="A40" s="31">
        <v>39</v>
      </c>
      <c r="B40" s="32" t="s">
        <v>67</v>
      </c>
    </row>
    <row r="41" spans="1:2" ht="15.75">
      <c r="A41" s="31">
        <v>40</v>
      </c>
      <c r="B41" s="32" t="s">
        <v>64</v>
      </c>
    </row>
    <row r="42" spans="1:2" ht="15.75">
      <c r="A42" s="31">
        <v>41</v>
      </c>
      <c r="B42" s="32" t="s">
        <v>65</v>
      </c>
    </row>
    <row r="43" spans="1:2" ht="15.75">
      <c r="A43" s="31">
        <v>42</v>
      </c>
      <c r="B43" s="32" t="s">
        <v>66</v>
      </c>
    </row>
    <row r="44" spans="1:2" ht="15.75">
      <c r="A44" s="31">
        <v>43</v>
      </c>
      <c r="B44" s="32"/>
    </row>
    <row r="45" spans="1:2" ht="15.75">
      <c r="A45" s="31">
        <v>44</v>
      </c>
      <c r="B45" s="32"/>
    </row>
    <row r="46" spans="1:2" ht="15.75">
      <c r="A46" s="31">
        <v>45</v>
      </c>
      <c r="B46" s="32"/>
    </row>
    <row r="47" spans="1:2" ht="15.75">
      <c r="A47" s="31">
        <v>46</v>
      </c>
      <c r="B47" s="32"/>
    </row>
    <row r="48" spans="1:2" ht="15.75">
      <c r="A48" s="31">
        <v>47</v>
      </c>
      <c r="B48" s="32"/>
    </row>
    <row r="49" spans="1:2" ht="15.75">
      <c r="A49" s="31">
        <v>48</v>
      </c>
      <c r="B49" s="32"/>
    </row>
    <row r="50" spans="1:2" ht="15.75">
      <c r="A50" s="31">
        <v>49</v>
      </c>
      <c r="B50" s="32"/>
    </row>
    <row r="51" spans="1:2" ht="15.75">
      <c r="A51" s="31">
        <v>50</v>
      </c>
      <c r="B51" s="32"/>
    </row>
    <row r="52" spans="1:2" ht="15.75">
      <c r="A52" s="31">
        <v>51</v>
      </c>
      <c r="B52" s="32"/>
    </row>
    <row r="53" spans="1:2" ht="15.75">
      <c r="A53" s="31">
        <v>52</v>
      </c>
      <c r="B53" s="32"/>
    </row>
    <row r="54" spans="1:2" ht="15.75">
      <c r="A54" s="31">
        <v>53</v>
      </c>
      <c r="B54" s="32"/>
    </row>
    <row r="55" spans="1:2" ht="15.75">
      <c r="A55" s="31">
        <v>54</v>
      </c>
      <c r="B55" s="32"/>
    </row>
    <row r="56" spans="1:2" ht="15.75">
      <c r="A56" s="31">
        <v>55</v>
      </c>
      <c r="B56" s="32"/>
    </row>
    <row r="57" spans="1:2" ht="15.75">
      <c r="A57" s="31">
        <v>56</v>
      </c>
      <c r="B57" s="32"/>
    </row>
    <row r="58" spans="1:2" ht="15.75">
      <c r="A58" s="31">
        <v>57</v>
      </c>
      <c r="B58" s="32"/>
    </row>
    <row r="59" spans="1:2" ht="15.75">
      <c r="A59" s="31">
        <v>58</v>
      </c>
      <c r="B59" s="32"/>
    </row>
    <row r="60" spans="1:2" ht="15.75">
      <c r="A60" s="31">
        <v>59</v>
      </c>
      <c r="B60" s="32"/>
    </row>
    <row r="61" spans="1:2" ht="16.5" thickBot="1">
      <c r="A61" s="33">
        <v>60</v>
      </c>
      <c r="B61" s="34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O6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6" sqref="D46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2.5">
      <c r="A2" s="45" t="s">
        <v>24</v>
      </c>
      <c r="B2" s="46"/>
      <c r="C2" s="46"/>
      <c r="D2" s="46"/>
      <c r="E2" s="46"/>
      <c r="F2" s="46"/>
      <c r="G2" s="46"/>
      <c r="H2" s="47"/>
      <c r="I2" s="28">
        <v>400</v>
      </c>
      <c r="J2" s="3"/>
      <c r="K2" s="3"/>
      <c r="L2" s="44" t="s">
        <v>1</v>
      </c>
      <c r="M2" s="44"/>
      <c r="N2" s="44"/>
      <c r="O2" s="44"/>
    </row>
    <row r="3" spans="1:15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7"/>
      <c r="N3" s="7"/>
      <c r="O3" s="8"/>
    </row>
    <row r="4" spans="1:15" ht="18.75">
      <c r="A4" s="48" t="s">
        <v>2</v>
      </c>
      <c r="B4" s="48"/>
      <c r="C4" s="48"/>
      <c r="D4" s="48"/>
      <c r="E4" s="9"/>
      <c r="F4" s="49" t="s">
        <v>3</v>
      </c>
      <c r="G4" s="49"/>
      <c r="H4" s="49"/>
      <c r="I4" s="49"/>
      <c r="J4" s="49"/>
      <c r="K4" s="49"/>
      <c r="L4" s="49"/>
      <c r="M4" s="49"/>
      <c r="N4" s="49"/>
      <c r="O4" s="49"/>
    </row>
    <row r="5" spans="1:15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12"/>
      <c r="N5" s="12"/>
      <c r="O5" s="8"/>
    </row>
    <row r="6" spans="3:15" ht="15.75" customHeight="1">
      <c r="C6" s="13"/>
      <c r="D6" s="52" t="s">
        <v>4</v>
      </c>
      <c r="E6" s="52"/>
      <c r="F6" s="52"/>
      <c r="G6" s="52" t="s">
        <v>5</v>
      </c>
      <c r="H6" s="52"/>
      <c r="I6" s="38" t="s">
        <v>6</v>
      </c>
      <c r="J6" s="40" t="s">
        <v>7</v>
      </c>
      <c r="K6" s="41"/>
      <c r="L6" s="42" t="s">
        <v>8</v>
      </c>
      <c r="M6" s="42" t="s">
        <v>25</v>
      </c>
      <c r="N6" s="42" t="s">
        <v>9</v>
      </c>
      <c r="O6" s="50" t="s">
        <v>10</v>
      </c>
    </row>
    <row r="7" spans="1:15" ht="32.25" thickBot="1">
      <c r="A7" s="14" t="s">
        <v>11</v>
      </c>
      <c r="B7" s="15" t="s">
        <v>12</v>
      </c>
      <c r="C7" s="14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16</v>
      </c>
      <c r="I7" s="39"/>
      <c r="J7" s="24" t="s">
        <v>18</v>
      </c>
      <c r="K7" s="24" t="s">
        <v>19</v>
      </c>
      <c r="L7" s="42"/>
      <c r="M7" s="42"/>
      <c r="N7" s="42"/>
      <c r="O7" s="51"/>
    </row>
    <row r="8" spans="1:15" ht="16.5" thickTop="1">
      <c r="A8" s="16">
        <v>1</v>
      </c>
      <c r="B8" s="17">
        <v>41</v>
      </c>
      <c r="C8" s="30" t="s">
        <v>65</v>
      </c>
      <c r="D8" s="26">
        <v>9</v>
      </c>
      <c r="E8" s="26"/>
      <c r="F8" s="18">
        <f aca="true" t="shared" si="0" ref="F8:F39">(+E8+D8)*$I$2</f>
        <v>3600</v>
      </c>
      <c r="G8" s="26">
        <v>3</v>
      </c>
      <c r="H8" s="18">
        <f aca="true" t="shared" si="1" ref="H8:H39">+G8*$I$2</f>
        <v>1200</v>
      </c>
      <c r="I8" s="26">
        <v>5870</v>
      </c>
      <c r="J8" s="27"/>
      <c r="K8" s="27"/>
      <c r="L8" s="19">
        <f aca="true" t="shared" si="2" ref="L8:L39">1000*(+K8+J8)</f>
        <v>0</v>
      </c>
      <c r="M8" s="27"/>
      <c r="N8" s="19">
        <f aca="true" t="shared" si="3" ref="N8:N39">+I8+H8+F8+L8-($I$2*M8)</f>
        <v>10670</v>
      </c>
      <c r="O8" s="20">
        <f aca="true" t="shared" si="4" ref="O8:O39">IF(ISERROR(+N8/MAX($N$8:$N$67)),0,+N8/MAX($N$8:$N$67))</f>
        <v>1</v>
      </c>
    </row>
    <row r="9" spans="1:15" ht="15.75">
      <c r="A9" s="16">
        <v>2</v>
      </c>
      <c r="B9" s="17">
        <v>35</v>
      </c>
      <c r="C9" s="32" t="s">
        <v>60</v>
      </c>
      <c r="D9" s="26">
        <v>6</v>
      </c>
      <c r="E9" s="26"/>
      <c r="F9" s="18">
        <f t="shared" si="0"/>
        <v>2400</v>
      </c>
      <c r="G9" s="26">
        <v>3</v>
      </c>
      <c r="H9" s="18">
        <f t="shared" si="1"/>
        <v>1200</v>
      </c>
      <c r="I9" s="26">
        <v>4545</v>
      </c>
      <c r="J9" s="27"/>
      <c r="K9" s="27"/>
      <c r="L9" s="19">
        <f t="shared" si="2"/>
        <v>0</v>
      </c>
      <c r="M9" s="27"/>
      <c r="N9" s="19">
        <f t="shared" si="3"/>
        <v>8145</v>
      </c>
      <c r="O9" s="20">
        <f t="shared" si="4"/>
        <v>0.7633552014995314</v>
      </c>
    </row>
    <row r="10" spans="1:15" ht="15.75">
      <c r="A10" s="16">
        <v>3</v>
      </c>
      <c r="B10" s="17">
        <v>37</v>
      </c>
      <c r="C10" s="32" t="s">
        <v>62</v>
      </c>
      <c r="D10" s="26">
        <v>7</v>
      </c>
      <c r="E10" s="26"/>
      <c r="F10" s="18">
        <f t="shared" si="0"/>
        <v>2800</v>
      </c>
      <c r="G10" s="26">
        <v>2</v>
      </c>
      <c r="H10" s="18">
        <f t="shared" si="1"/>
        <v>800</v>
      </c>
      <c r="I10" s="26">
        <v>4260</v>
      </c>
      <c r="J10" s="27"/>
      <c r="K10" s="27"/>
      <c r="L10" s="19">
        <f t="shared" si="2"/>
        <v>0</v>
      </c>
      <c r="M10" s="27"/>
      <c r="N10" s="19">
        <f t="shared" si="3"/>
        <v>7860</v>
      </c>
      <c r="O10" s="20">
        <f t="shared" si="4"/>
        <v>0.7366447985004686</v>
      </c>
    </row>
    <row r="11" spans="1:15" ht="15.75">
      <c r="A11" s="16">
        <v>4</v>
      </c>
      <c r="B11" s="17">
        <v>4</v>
      </c>
      <c r="C11" s="32" t="s">
        <v>29</v>
      </c>
      <c r="D11" s="26">
        <v>7</v>
      </c>
      <c r="E11" s="26"/>
      <c r="F11" s="18">
        <f t="shared" si="0"/>
        <v>2800</v>
      </c>
      <c r="G11" s="26">
        <v>2</v>
      </c>
      <c r="H11" s="18">
        <f t="shared" si="1"/>
        <v>800</v>
      </c>
      <c r="I11" s="26">
        <v>3965</v>
      </c>
      <c r="J11" s="27"/>
      <c r="K11" s="27"/>
      <c r="L11" s="19">
        <f t="shared" si="2"/>
        <v>0</v>
      </c>
      <c r="M11" s="27"/>
      <c r="N11" s="19">
        <f t="shared" si="3"/>
        <v>7565</v>
      </c>
      <c r="O11" s="20">
        <f t="shared" si="4"/>
        <v>0.7089971883786317</v>
      </c>
    </row>
    <row r="12" spans="1:15" ht="15.75">
      <c r="A12" s="16">
        <v>5</v>
      </c>
      <c r="B12" s="17">
        <v>16</v>
      </c>
      <c r="C12" s="32" t="s">
        <v>41</v>
      </c>
      <c r="D12" s="26">
        <v>6</v>
      </c>
      <c r="E12" s="26"/>
      <c r="F12" s="18">
        <f t="shared" si="0"/>
        <v>2400</v>
      </c>
      <c r="G12" s="26">
        <v>2</v>
      </c>
      <c r="H12" s="18">
        <f t="shared" si="1"/>
        <v>800</v>
      </c>
      <c r="I12" s="26">
        <v>3585</v>
      </c>
      <c r="J12" s="27"/>
      <c r="K12" s="27"/>
      <c r="L12" s="19">
        <f t="shared" si="2"/>
        <v>0</v>
      </c>
      <c r="M12" s="27"/>
      <c r="N12" s="19">
        <f t="shared" si="3"/>
        <v>6785</v>
      </c>
      <c r="O12" s="20">
        <f t="shared" si="4"/>
        <v>0.6358950328022493</v>
      </c>
    </row>
    <row r="13" spans="1:15" ht="15.75">
      <c r="A13" s="16">
        <v>6</v>
      </c>
      <c r="B13" s="17">
        <v>29</v>
      </c>
      <c r="C13" s="32" t="s">
        <v>54</v>
      </c>
      <c r="D13" s="26">
        <v>5</v>
      </c>
      <c r="E13" s="26"/>
      <c r="F13" s="18">
        <f t="shared" si="0"/>
        <v>2000</v>
      </c>
      <c r="G13" s="26">
        <v>2</v>
      </c>
      <c r="H13" s="18">
        <f t="shared" si="1"/>
        <v>800</v>
      </c>
      <c r="I13" s="26">
        <v>3105</v>
      </c>
      <c r="J13" s="27"/>
      <c r="K13" s="27"/>
      <c r="L13" s="19">
        <f t="shared" si="2"/>
        <v>0</v>
      </c>
      <c r="M13" s="27"/>
      <c r="N13" s="19">
        <f t="shared" si="3"/>
        <v>5905</v>
      </c>
      <c r="O13" s="20">
        <f t="shared" si="4"/>
        <v>0.5534208059981256</v>
      </c>
    </row>
    <row r="14" spans="1:15" ht="15.75">
      <c r="A14" s="16">
        <v>7</v>
      </c>
      <c r="B14" s="17">
        <v>32</v>
      </c>
      <c r="C14" s="32" t="s">
        <v>57</v>
      </c>
      <c r="D14" s="26">
        <v>4</v>
      </c>
      <c r="E14" s="26"/>
      <c r="F14" s="18">
        <f t="shared" si="0"/>
        <v>1600</v>
      </c>
      <c r="G14" s="26">
        <v>3</v>
      </c>
      <c r="H14" s="18">
        <f t="shared" si="1"/>
        <v>1200</v>
      </c>
      <c r="I14" s="26">
        <v>3005</v>
      </c>
      <c r="J14" s="27"/>
      <c r="K14" s="27"/>
      <c r="L14" s="19">
        <f t="shared" si="2"/>
        <v>0</v>
      </c>
      <c r="M14" s="27"/>
      <c r="N14" s="19">
        <f t="shared" si="3"/>
        <v>5805</v>
      </c>
      <c r="O14" s="20">
        <f t="shared" si="4"/>
        <v>0.5440487347703843</v>
      </c>
    </row>
    <row r="15" spans="1:15" ht="15.75">
      <c r="A15" s="16">
        <v>8</v>
      </c>
      <c r="B15" s="17">
        <v>20</v>
      </c>
      <c r="C15" s="32" t="s">
        <v>45</v>
      </c>
      <c r="D15" s="26">
        <v>5</v>
      </c>
      <c r="E15" s="26"/>
      <c r="F15" s="18">
        <f t="shared" si="0"/>
        <v>2000</v>
      </c>
      <c r="G15" s="26">
        <v>2</v>
      </c>
      <c r="H15" s="18">
        <f t="shared" si="1"/>
        <v>800</v>
      </c>
      <c r="I15" s="26">
        <v>2875</v>
      </c>
      <c r="J15" s="27"/>
      <c r="K15" s="27"/>
      <c r="L15" s="19">
        <f t="shared" si="2"/>
        <v>0</v>
      </c>
      <c r="M15" s="27"/>
      <c r="N15" s="19">
        <f t="shared" si="3"/>
        <v>5675</v>
      </c>
      <c r="O15" s="20">
        <f t="shared" si="4"/>
        <v>0.5318650421743205</v>
      </c>
    </row>
    <row r="16" spans="1:15" ht="15.75">
      <c r="A16" s="16">
        <v>9</v>
      </c>
      <c r="B16" s="17">
        <v>7</v>
      </c>
      <c r="C16" s="32" t="s">
        <v>32</v>
      </c>
      <c r="D16" s="26">
        <v>5</v>
      </c>
      <c r="E16" s="26"/>
      <c r="F16" s="18">
        <f t="shared" si="0"/>
        <v>2000</v>
      </c>
      <c r="G16" s="26">
        <v>3</v>
      </c>
      <c r="H16" s="18">
        <f t="shared" si="1"/>
        <v>1200</v>
      </c>
      <c r="I16" s="26">
        <v>2455</v>
      </c>
      <c r="J16" s="27"/>
      <c r="K16" s="27"/>
      <c r="L16" s="19">
        <f t="shared" si="2"/>
        <v>0</v>
      </c>
      <c r="M16" s="27"/>
      <c r="N16" s="19">
        <f t="shared" si="3"/>
        <v>5655</v>
      </c>
      <c r="O16" s="20">
        <f t="shared" si="4"/>
        <v>0.5299906279287723</v>
      </c>
    </row>
    <row r="17" spans="1:15" ht="15.75">
      <c r="A17" s="16">
        <v>10</v>
      </c>
      <c r="B17" s="17">
        <v>17</v>
      </c>
      <c r="C17" s="32" t="s">
        <v>42</v>
      </c>
      <c r="D17" s="26">
        <v>5</v>
      </c>
      <c r="E17" s="26"/>
      <c r="F17" s="18">
        <f t="shared" si="0"/>
        <v>2000</v>
      </c>
      <c r="G17" s="26">
        <v>2</v>
      </c>
      <c r="H17" s="18">
        <f t="shared" si="1"/>
        <v>800</v>
      </c>
      <c r="I17" s="26">
        <v>2765</v>
      </c>
      <c r="J17" s="27"/>
      <c r="K17" s="27"/>
      <c r="L17" s="19">
        <f t="shared" si="2"/>
        <v>0</v>
      </c>
      <c r="M17" s="27"/>
      <c r="N17" s="19">
        <f t="shared" si="3"/>
        <v>5565</v>
      </c>
      <c r="O17" s="20">
        <f t="shared" si="4"/>
        <v>0.5215557638238051</v>
      </c>
    </row>
    <row r="18" spans="1:15" ht="15.75">
      <c r="A18" s="16">
        <v>11</v>
      </c>
      <c r="B18" s="17">
        <v>1</v>
      </c>
      <c r="C18" s="32" t="s">
        <v>26</v>
      </c>
      <c r="D18" s="26">
        <v>5</v>
      </c>
      <c r="E18" s="26"/>
      <c r="F18" s="18">
        <f t="shared" si="0"/>
        <v>2000</v>
      </c>
      <c r="G18" s="26">
        <v>2</v>
      </c>
      <c r="H18" s="18">
        <f t="shared" si="1"/>
        <v>800</v>
      </c>
      <c r="I18" s="26">
        <v>2575</v>
      </c>
      <c r="J18" s="27"/>
      <c r="K18" s="27"/>
      <c r="L18" s="19">
        <f t="shared" si="2"/>
        <v>0</v>
      </c>
      <c r="M18" s="27"/>
      <c r="N18" s="19">
        <f t="shared" si="3"/>
        <v>5375</v>
      </c>
      <c r="O18" s="20">
        <f t="shared" si="4"/>
        <v>0.5037488284910965</v>
      </c>
    </row>
    <row r="19" spans="1:15" ht="15.75">
      <c r="A19" s="16">
        <v>12</v>
      </c>
      <c r="B19" s="17">
        <v>38</v>
      </c>
      <c r="C19" s="32" t="s">
        <v>63</v>
      </c>
      <c r="D19" s="26">
        <v>4</v>
      </c>
      <c r="E19" s="26"/>
      <c r="F19" s="18">
        <f t="shared" si="0"/>
        <v>1600</v>
      </c>
      <c r="G19" s="26">
        <v>3</v>
      </c>
      <c r="H19" s="18">
        <f t="shared" si="1"/>
        <v>1200</v>
      </c>
      <c r="I19" s="26">
        <v>2120</v>
      </c>
      <c r="J19" s="27"/>
      <c r="K19" s="27"/>
      <c r="L19" s="19">
        <f t="shared" si="2"/>
        <v>0</v>
      </c>
      <c r="M19" s="27"/>
      <c r="N19" s="19">
        <f t="shared" si="3"/>
        <v>4920</v>
      </c>
      <c r="O19" s="20">
        <f t="shared" si="4"/>
        <v>0.4611059044048735</v>
      </c>
    </row>
    <row r="20" spans="1:15" ht="15.75">
      <c r="A20" s="16">
        <v>13</v>
      </c>
      <c r="B20" s="17">
        <v>10</v>
      </c>
      <c r="C20" s="32" t="s">
        <v>35</v>
      </c>
      <c r="D20" s="26">
        <v>4</v>
      </c>
      <c r="E20" s="26"/>
      <c r="F20" s="18">
        <f t="shared" si="0"/>
        <v>1600</v>
      </c>
      <c r="G20" s="26">
        <v>2</v>
      </c>
      <c r="H20" s="18">
        <f t="shared" si="1"/>
        <v>800</v>
      </c>
      <c r="I20" s="26">
        <v>2475</v>
      </c>
      <c r="J20" s="27"/>
      <c r="K20" s="27"/>
      <c r="L20" s="19">
        <f t="shared" si="2"/>
        <v>0</v>
      </c>
      <c r="M20" s="27"/>
      <c r="N20" s="19">
        <f t="shared" si="3"/>
        <v>4875</v>
      </c>
      <c r="O20" s="20">
        <f t="shared" si="4"/>
        <v>0.4568884723523899</v>
      </c>
    </row>
    <row r="21" spans="1:15" ht="15.75">
      <c r="A21" s="16">
        <v>14</v>
      </c>
      <c r="B21" s="17">
        <v>42</v>
      </c>
      <c r="C21" s="32" t="s">
        <v>66</v>
      </c>
      <c r="D21" s="26">
        <v>3</v>
      </c>
      <c r="E21" s="26"/>
      <c r="F21" s="18">
        <f t="shared" si="0"/>
        <v>1200</v>
      </c>
      <c r="G21" s="26">
        <v>2</v>
      </c>
      <c r="H21" s="18">
        <f t="shared" si="1"/>
        <v>800</v>
      </c>
      <c r="I21" s="26">
        <v>2700</v>
      </c>
      <c r="J21" s="27"/>
      <c r="K21" s="27"/>
      <c r="L21" s="19">
        <f t="shared" si="2"/>
        <v>0</v>
      </c>
      <c r="M21" s="27"/>
      <c r="N21" s="19">
        <f t="shared" si="3"/>
        <v>4700</v>
      </c>
      <c r="O21" s="20">
        <f t="shared" si="4"/>
        <v>0.44048734770384257</v>
      </c>
    </row>
    <row r="22" spans="1:15" ht="15.75">
      <c r="A22" s="16">
        <v>15</v>
      </c>
      <c r="B22" s="17">
        <v>34</v>
      </c>
      <c r="C22" s="32" t="s">
        <v>59</v>
      </c>
      <c r="D22" s="26">
        <v>4</v>
      </c>
      <c r="E22" s="26"/>
      <c r="F22" s="18">
        <f t="shared" si="0"/>
        <v>1600</v>
      </c>
      <c r="G22" s="26">
        <v>3</v>
      </c>
      <c r="H22" s="18">
        <f t="shared" si="1"/>
        <v>1200</v>
      </c>
      <c r="I22" s="26">
        <v>1820</v>
      </c>
      <c r="J22" s="27"/>
      <c r="K22" s="27"/>
      <c r="L22" s="19">
        <f t="shared" si="2"/>
        <v>0</v>
      </c>
      <c r="M22" s="27"/>
      <c r="N22" s="19">
        <f t="shared" si="3"/>
        <v>4620</v>
      </c>
      <c r="O22" s="20">
        <f t="shared" si="4"/>
        <v>0.4329896907216495</v>
      </c>
    </row>
    <row r="23" spans="1:15" ht="15.75">
      <c r="A23" s="16">
        <v>16</v>
      </c>
      <c r="B23" s="17">
        <v>40</v>
      </c>
      <c r="C23" s="32" t="s">
        <v>64</v>
      </c>
      <c r="D23" s="26">
        <v>3</v>
      </c>
      <c r="E23" s="26"/>
      <c r="F23" s="18">
        <f t="shared" si="0"/>
        <v>1200</v>
      </c>
      <c r="G23" s="26">
        <v>2</v>
      </c>
      <c r="H23" s="18">
        <f t="shared" si="1"/>
        <v>800</v>
      </c>
      <c r="I23" s="26">
        <v>1815</v>
      </c>
      <c r="J23" s="27"/>
      <c r="K23" s="27"/>
      <c r="L23" s="19">
        <f t="shared" si="2"/>
        <v>0</v>
      </c>
      <c r="M23" s="27"/>
      <c r="N23" s="19">
        <f t="shared" si="3"/>
        <v>3815</v>
      </c>
      <c r="O23" s="20">
        <f t="shared" si="4"/>
        <v>0.35754451733833176</v>
      </c>
    </row>
    <row r="24" spans="1:15" ht="15.75">
      <c r="A24" s="16">
        <v>17</v>
      </c>
      <c r="B24" s="17">
        <v>5</v>
      </c>
      <c r="C24" s="32" t="s">
        <v>30</v>
      </c>
      <c r="D24" s="26">
        <v>3</v>
      </c>
      <c r="E24" s="26"/>
      <c r="F24" s="18">
        <f t="shared" si="0"/>
        <v>1200</v>
      </c>
      <c r="G24" s="26">
        <v>2</v>
      </c>
      <c r="H24" s="18">
        <f t="shared" si="1"/>
        <v>800</v>
      </c>
      <c r="I24" s="26">
        <v>1775</v>
      </c>
      <c r="J24" s="27"/>
      <c r="K24" s="27"/>
      <c r="L24" s="19">
        <f t="shared" si="2"/>
        <v>0</v>
      </c>
      <c r="M24" s="27"/>
      <c r="N24" s="19">
        <f t="shared" si="3"/>
        <v>3775</v>
      </c>
      <c r="O24" s="20">
        <f t="shared" si="4"/>
        <v>0.3537956888472352</v>
      </c>
    </row>
    <row r="25" spans="1:15" ht="15.75">
      <c r="A25" s="16">
        <v>18</v>
      </c>
      <c r="B25" s="17">
        <v>31</v>
      </c>
      <c r="C25" s="32" t="s">
        <v>56</v>
      </c>
      <c r="D25" s="26">
        <v>3</v>
      </c>
      <c r="E25" s="26"/>
      <c r="F25" s="18">
        <f t="shared" si="0"/>
        <v>1200</v>
      </c>
      <c r="G25" s="26">
        <v>2</v>
      </c>
      <c r="H25" s="18">
        <f t="shared" si="1"/>
        <v>800</v>
      </c>
      <c r="I25" s="26">
        <v>1710</v>
      </c>
      <c r="J25" s="27"/>
      <c r="K25" s="27"/>
      <c r="L25" s="19">
        <f t="shared" si="2"/>
        <v>0</v>
      </c>
      <c r="M25" s="27"/>
      <c r="N25" s="19">
        <f t="shared" si="3"/>
        <v>3710</v>
      </c>
      <c r="O25" s="20">
        <f t="shared" si="4"/>
        <v>0.3477038425492034</v>
      </c>
    </row>
    <row r="26" spans="1:15" ht="15.75">
      <c r="A26" s="16">
        <v>19</v>
      </c>
      <c r="B26" s="17">
        <v>9</v>
      </c>
      <c r="C26" s="32" t="s">
        <v>34</v>
      </c>
      <c r="D26" s="26">
        <v>3</v>
      </c>
      <c r="E26" s="26"/>
      <c r="F26" s="18">
        <f t="shared" si="0"/>
        <v>1200</v>
      </c>
      <c r="G26" s="26">
        <v>2</v>
      </c>
      <c r="H26" s="18">
        <f t="shared" si="1"/>
        <v>800</v>
      </c>
      <c r="I26" s="26">
        <v>1665</v>
      </c>
      <c r="J26" s="27"/>
      <c r="K26" s="27"/>
      <c r="L26" s="19">
        <f t="shared" si="2"/>
        <v>0</v>
      </c>
      <c r="M26" s="27"/>
      <c r="N26" s="19">
        <f t="shared" si="3"/>
        <v>3665</v>
      </c>
      <c r="O26" s="20">
        <f t="shared" si="4"/>
        <v>0.3434864104967198</v>
      </c>
    </row>
    <row r="27" spans="1:15" ht="15.75">
      <c r="A27" s="16">
        <v>20</v>
      </c>
      <c r="B27" s="17">
        <v>3</v>
      </c>
      <c r="C27" s="32" t="s">
        <v>28</v>
      </c>
      <c r="D27" s="26">
        <v>3</v>
      </c>
      <c r="E27" s="26"/>
      <c r="F27" s="18">
        <f t="shared" si="0"/>
        <v>1200</v>
      </c>
      <c r="G27" s="26">
        <v>2</v>
      </c>
      <c r="H27" s="18">
        <f t="shared" si="1"/>
        <v>800</v>
      </c>
      <c r="I27" s="26">
        <v>1565</v>
      </c>
      <c r="J27" s="27"/>
      <c r="K27" s="27"/>
      <c r="L27" s="19">
        <f t="shared" si="2"/>
        <v>0</v>
      </c>
      <c r="M27" s="27"/>
      <c r="N27" s="19">
        <f t="shared" si="3"/>
        <v>3565</v>
      </c>
      <c r="O27" s="20">
        <f t="shared" si="4"/>
        <v>0.33411433926897843</v>
      </c>
    </row>
    <row r="28" spans="1:15" ht="15.75">
      <c r="A28" s="16">
        <v>21</v>
      </c>
      <c r="B28" s="17">
        <v>36</v>
      </c>
      <c r="C28" s="32" t="s">
        <v>61</v>
      </c>
      <c r="D28" s="26">
        <v>3</v>
      </c>
      <c r="E28" s="26"/>
      <c r="F28" s="18">
        <f t="shared" si="0"/>
        <v>1200</v>
      </c>
      <c r="G28" s="26">
        <v>2</v>
      </c>
      <c r="H28" s="18">
        <f t="shared" si="1"/>
        <v>800</v>
      </c>
      <c r="I28" s="26">
        <v>1365</v>
      </c>
      <c r="J28" s="27"/>
      <c r="K28" s="27"/>
      <c r="L28" s="19">
        <f t="shared" si="2"/>
        <v>0</v>
      </c>
      <c r="M28" s="27"/>
      <c r="N28" s="19">
        <f t="shared" si="3"/>
        <v>3365</v>
      </c>
      <c r="O28" s="20">
        <f t="shared" si="4"/>
        <v>0.31537019681349576</v>
      </c>
    </row>
    <row r="29" spans="1:15" ht="15.75">
      <c r="A29" s="16">
        <v>22</v>
      </c>
      <c r="B29" s="17">
        <v>6</v>
      </c>
      <c r="C29" s="32" t="s">
        <v>31</v>
      </c>
      <c r="D29" s="26">
        <v>2</v>
      </c>
      <c r="E29" s="26"/>
      <c r="F29" s="18">
        <f t="shared" si="0"/>
        <v>800</v>
      </c>
      <c r="G29" s="26">
        <v>2</v>
      </c>
      <c r="H29" s="18">
        <f t="shared" si="1"/>
        <v>800</v>
      </c>
      <c r="I29" s="26">
        <v>1335</v>
      </c>
      <c r="J29" s="27"/>
      <c r="K29" s="27"/>
      <c r="L29" s="19">
        <f t="shared" si="2"/>
        <v>0</v>
      </c>
      <c r="M29" s="27"/>
      <c r="N29" s="19">
        <f t="shared" si="3"/>
        <v>2935</v>
      </c>
      <c r="O29" s="20">
        <f t="shared" si="4"/>
        <v>0.27507029053420806</v>
      </c>
    </row>
    <row r="30" spans="1:15" ht="15.75">
      <c r="A30" s="16">
        <v>23</v>
      </c>
      <c r="B30" s="17">
        <v>19</v>
      </c>
      <c r="C30" s="32" t="s">
        <v>44</v>
      </c>
      <c r="D30" s="26">
        <v>2</v>
      </c>
      <c r="E30" s="26"/>
      <c r="F30" s="18">
        <f t="shared" si="0"/>
        <v>800</v>
      </c>
      <c r="G30" s="26">
        <v>1</v>
      </c>
      <c r="H30" s="18">
        <f t="shared" si="1"/>
        <v>400</v>
      </c>
      <c r="I30" s="26">
        <v>1420</v>
      </c>
      <c r="J30" s="27"/>
      <c r="K30" s="27"/>
      <c r="L30" s="19">
        <f t="shared" si="2"/>
        <v>0</v>
      </c>
      <c r="M30" s="27"/>
      <c r="N30" s="19">
        <f t="shared" si="3"/>
        <v>2620</v>
      </c>
      <c r="O30" s="20">
        <f t="shared" si="4"/>
        <v>0.24554826616682288</v>
      </c>
    </row>
    <row r="31" spans="1:15" ht="15.75">
      <c r="A31" s="16">
        <v>24</v>
      </c>
      <c r="B31" s="17">
        <v>2</v>
      </c>
      <c r="C31" s="32" t="s">
        <v>27</v>
      </c>
      <c r="D31" s="26">
        <v>2</v>
      </c>
      <c r="E31" s="26"/>
      <c r="F31" s="18">
        <f t="shared" si="0"/>
        <v>800</v>
      </c>
      <c r="G31" s="26">
        <v>1</v>
      </c>
      <c r="H31" s="18">
        <f t="shared" si="1"/>
        <v>400</v>
      </c>
      <c r="I31" s="26">
        <v>1285</v>
      </c>
      <c r="J31" s="27"/>
      <c r="K31" s="27"/>
      <c r="L31" s="19">
        <f t="shared" si="2"/>
        <v>0</v>
      </c>
      <c r="M31" s="27"/>
      <c r="N31" s="19">
        <f t="shared" si="3"/>
        <v>2485</v>
      </c>
      <c r="O31" s="20">
        <f t="shared" si="4"/>
        <v>0.23289597000937207</v>
      </c>
    </row>
    <row r="32" spans="1:15" ht="15.75">
      <c r="A32" s="16">
        <v>25</v>
      </c>
      <c r="B32" s="17">
        <v>8</v>
      </c>
      <c r="C32" s="32" t="s">
        <v>33</v>
      </c>
      <c r="D32" s="26">
        <v>2</v>
      </c>
      <c r="E32" s="26"/>
      <c r="F32" s="18">
        <f t="shared" si="0"/>
        <v>800</v>
      </c>
      <c r="G32" s="26">
        <v>1</v>
      </c>
      <c r="H32" s="18">
        <f t="shared" si="1"/>
        <v>400</v>
      </c>
      <c r="I32" s="26">
        <v>1265</v>
      </c>
      <c r="J32" s="27"/>
      <c r="K32" s="27"/>
      <c r="L32" s="19">
        <f t="shared" si="2"/>
        <v>0</v>
      </c>
      <c r="M32" s="27"/>
      <c r="N32" s="19">
        <f t="shared" si="3"/>
        <v>2465</v>
      </c>
      <c r="O32" s="20">
        <f t="shared" si="4"/>
        <v>0.2310215557638238</v>
      </c>
    </row>
    <row r="33" spans="1:15" ht="15.75">
      <c r="A33" s="16">
        <v>26</v>
      </c>
      <c r="B33" s="17">
        <v>26</v>
      </c>
      <c r="C33" s="32" t="s">
        <v>51</v>
      </c>
      <c r="D33" s="26">
        <v>2</v>
      </c>
      <c r="E33" s="26"/>
      <c r="F33" s="18">
        <f t="shared" si="0"/>
        <v>800</v>
      </c>
      <c r="G33" s="26">
        <v>1</v>
      </c>
      <c r="H33" s="18">
        <f t="shared" si="1"/>
        <v>400</v>
      </c>
      <c r="I33" s="26">
        <v>1065</v>
      </c>
      <c r="J33" s="27"/>
      <c r="K33" s="27"/>
      <c r="L33" s="19">
        <f t="shared" si="2"/>
        <v>0</v>
      </c>
      <c r="M33" s="27"/>
      <c r="N33" s="19">
        <f t="shared" si="3"/>
        <v>2265</v>
      </c>
      <c r="O33" s="20">
        <f t="shared" si="4"/>
        <v>0.21227741330834116</v>
      </c>
    </row>
    <row r="34" spans="1:15" ht="15.75">
      <c r="A34" s="16">
        <v>27</v>
      </c>
      <c r="B34" s="17">
        <v>13</v>
      </c>
      <c r="C34" s="32" t="s">
        <v>38</v>
      </c>
      <c r="D34" s="26">
        <v>1</v>
      </c>
      <c r="E34" s="26"/>
      <c r="F34" s="18">
        <f t="shared" si="0"/>
        <v>400</v>
      </c>
      <c r="G34" s="26">
        <v>1</v>
      </c>
      <c r="H34" s="18">
        <f t="shared" si="1"/>
        <v>400</v>
      </c>
      <c r="I34" s="26">
        <v>990</v>
      </c>
      <c r="J34" s="27"/>
      <c r="K34" s="27"/>
      <c r="L34" s="19">
        <f t="shared" si="2"/>
        <v>0</v>
      </c>
      <c r="M34" s="27"/>
      <c r="N34" s="19">
        <f t="shared" si="3"/>
        <v>1790</v>
      </c>
      <c r="O34" s="20">
        <f t="shared" si="4"/>
        <v>0.16776007497656983</v>
      </c>
    </row>
    <row r="35" spans="1:15" ht="15.75">
      <c r="A35" s="16">
        <v>28</v>
      </c>
      <c r="B35" s="17">
        <v>14</v>
      </c>
      <c r="C35" s="32" t="s">
        <v>39</v>
      </c>
      <c r="D35" s="26">
        <v>1</v>
      </c>
      <c r="E35" s="26"/>
      <c r="F35" s="18">
        <f t="shared" si="0"/>
        <v>400</v>
      </c>
      <c r="G35" s="26">
        <v>1</v>
      </c>
      <c r="H35" s="18">
        <f t="shared" si="1"/>
        <v>400</v>
      </c>
      <c r="I35" s="26">
        <v>580</v>
      </c>
      <c r="J35" s="27"/>
      <c r="K35" s="27"/>
      <c r="L35" s="19">
        <f t="shared" si="2"/>
        <v>0</v>
      </c>
      <c r="M35" s="27"/>
      <c r="N35" s="19">
        <f t="shared" si="3"/>
        <v>1380</v>
      </c>
      <c r="O35" s="20">
        <f t="shared" si="4"/>
        <v>0.12933458294283037</v>
      </c>
    </row>
    <row r="36" spans="1:15" ht="15.75">
      <c r="A36" s="16">
        <v>29</v>
      </c>
      <c r="B36" s="17">
        <v>25</v>
      </c>
      <c r="C36" s="32" t="s">
        <v>50</v>
      </c>
      <c r="D36" s="25">
        <v>1</v>
      </c>
      <c r="E36" s="25"/>
      <c r="F36" s="18">
        <f t="shared" si="0"/>
        <v>400</v>
      </c>
      <c r="G36" s="26">
        <v>1</v>
      </c>
      <c r="H36" s="18">
        <f t="shared" si="1"/>
        <v>400</v>
      </c>
      <c r="I36" s="26">
        <v>515</v>
      </c>
      <c r="J36" s="27"/>
      <c r="K36" s="27"/>
      <c r="L36" s="19">
        <f t="shared" si="2"/>
        <v>0</v>
      </c>
      <c r="M36" s="27"/>
      <c r="N36" s="19">
        <f t="shared" si="3"/>
        <v>1315</v>
      </c>
      <c r="O36" s="20">
        <f t="shared" si="4"/>
        <v>0.1232427366447985</v>
      </c>
    </row>
    <row r="37" spans="1:15" ht="15.75">
      <c r="A37" s="16">
        <v>30</v>
      </c>
      <c r="B37" s="17">
        <v>12</v>
      </c>
      <c r="C37" s="32" t="s">
        <v>37</v>
      </c>
      <c r="D37" s="25">
        <v>1</v>
      </c>
      <c r="E37" s="25"/>
      <c r="F37" s="18">
        <f t="shared" si="0"/>
        <v>400</v>
      </c>
      <c r="G37" s="26">
        <v>1</v>
      </c>
      <c r="H37" s="18">
        <f t="shared" si="1"/>
        <v>400</v>
      </c>
      <c r="I37" s="26">
        <v>495</v>
      </c>
      <c r="J37" s="27"/>
      <c r="K37" s="27"/>
      <c r="L37" s="19">
        <f t="shared" si="2"/>
        <v>0</v>
      </c>
      <c r="M37" s="27"/>
      <c r="N37" s="19">
        <f t="shared" si="3"/>
        <v>1295</v>
      </c>
      <c r="O37" s="20">
        <f t="shared" si="4"/>
        <v>0.12136832239925023</v>
      </c>
    </row>
    <row r="38" spans="1:15" ht="15.75">
      <c r="A38" s="16">
        <v>31</v>
      </c>
      <c r="B38" s="17">
        <v>28</v>
      </c>
      <c r="C38" s="32" t="s">
        <v>53</v>
      </c>
      <c r="D38" s="26">
        <v>1</v>
      </c>
      <c r="E38" s="26"/>
      <c r="F38" s="18">
        <f t="shared" si="0"/>
        <v>400</v>
      </c>
      <c r="G38" s="26">
        <v>1</v>
      </c>
      <c r="H38" s="18">
        <f t="shared" si="1"/>
        <v>400</v>
      </c>
      <c r="I38" s="26">
        <v>475</v>
      </c>
      <c r="J38" s="27"/>
      <c r="K38" s="27"/>
      <c r="L38" s="19">
        <f t="shared" si="2"/>
        <v>0</v>
      </c>
      <c r="M38" s="27"/>
      <c r="N38" s="19">
        <f t="shared" si="3"/>
        <v>1275</v>
      </c>
      <c r="O38" s="20">
        <f t="shared" si="4"/>
        <v>0.11949390815370196</v>
      </c>
    </row>
    <row r="39" spans="1:15" ht="15.75">
      <c r="A39" s="16">
        <v>32</v>
      </c>
      <c r="B39" s="17">
        <v>11</v>
      </c>
      <c r="C39" s="32" t="s">
        <v>36</v>
      </c>
      <c r="D39" s="26">
        <v>1</v>
      </c>
      <c r="E39" s="26"/>
      <c r="F39" s="18">
        <f t="shared" si="0"/>
        <v>400</v>
      </c>
      <c r="G39" s="26">
        <v>1</v>
      </c>
      <c r="H39" s="18">
        <f t="shared" si="1"/>
        <v>400</v>
      </c>
      <c r="I39" s="26">
        <v>405</v>
      </c>
      <c r="J39" s="27"/>
      <c r="K39" s="27"/>
      <c r="L39" s="19">
        <f t="shared" si="2"/>
        <v>0</v>
      </c>
      <c r="M39" s="27"/>
      <c r="N39" s="19">
        <f t="shared" si="3"/>
        <v>1205</v>
      </c>
      <c r="O39" s="20">
        <f t="shared" si="4"/>
        <v>0.11293345829428304</v>
      </c>
    </row>
    <row r="40" spans="1:15" ht="15.75">
      <c r="A40" s="16">
        <v>33</v>
      </c>
      <c r="B40" s="17">
        <v>15</v>
      </c>
      <c r="C40" s="32" t="s">
        <v>40</v>
      </c>
      <c r="D40" s="26">
        <v>0</v>
      </c>
      <c r="E40" s="26"/>
      <c r="F40" s="18">
        <f aca="true" t="shared" si="5" ref="F40:F67">(+E40+D40)*$I$2</f>
        <v>0</v>
      </c>
      <c r="G40" s="26"/>
      <c r="H40" s="18">
        <f aca="true" t="shared" si="6" ref="H40:H67">+G40*$I$2</f>
        <v>0</v>
      </c>
      <c r="I40" s="26"/>
      <c r="J40" s="27"/>
      <c r="K40" s="27"/>
      <c r="L40" s="19">
        <f aca="true" t="shared" si="7" ref="L40:L67">1000*(+K40+J40)</f>
        <v>0</v>
      </c>
      <c r="M40" s="27"/>
      <c r="N40" s="19">
        <f aca="true" t="shared" si="8" ref="N40:N67">+I40+H40+F40+L40-($I$2*M40)</f>
        <v>0</v>
      </c>
      <c r="O40" s="20">
        <f aca="true" t="shared" si="9" ref="O40:O67">IF(ISERROR(+N40/MAX($N$8:$N$67)),0,+N40/MAX($N$8:$N$67))</f>
        <v>0</v>
      </c>
    </row>
    <row r="41" spans="1:15" ht="15.75">
      <c r="A41" s="16">
        <v>34</v>
      </c>
      <c r="B41" s="17">
        <v>23</v>
      </c>
      <c r="C41" s="32" t="s">
        <v>48</v>
      </c>
      <c r="D41" s="26">
        <v>0</v>
      </c>
      <c r="E41" s="26"/>
      <c r="F41" s="18">
        <f t="shared" si="5"/>
        <v>0</v>
      </c>
      <c r="G41" s="26">
        <v>0</v>
      </c>
      <c r="H41" s="18">
        <f t="shared" si="6"/>
        <v>0</v>
      </c>
      <c r="I41" s="26"/>
      <c r="J41" s="27"/>
      <c r="K41" s="27"/>
      <c r="L41" s="19">
        <f t="shared" si="7"/>
        <v>0</v>
      </c>
      <c r="M41" s="27"/>
      <c r="N41" s="19">
        <f t="shared" si="8"/>
        <v>0</v>
      </c>
      <c r="O41" s="20">
        <f t="shared" si="9"/>
        <v>0</v>
      </c>
    </row>
    <row r="42" spans="1:15" ht="15.75">
      <c r="A42" s="16">
        <v>35</v>
      </c>
      <c r="B42" s="17">
        <v>24</v>
      </c>
      <c r="C42" s="32" t="s">
        <v>49</v>
      </c>
      <c r="D42" s="26">
        <v>0</v>
      </c>
      <c r="E42" s="26"/>
      <c r="F42" s="18">
        <f t="shared" si="5"/>
        <v>0</v>
      </c>
      <c r="G42" s="26">
        <v>0</v>
      </c>
      <c r="H42" s="18">
        <f t="shared" si="6"/>
        <v>0</v>
      </c>
      <c r="I42" s="26"/>
      <c r="J42" s="27"/>
      <c r="K42" s="27"/>
      <c r="L42" s="19">
        <f t="shared" si="7"/>
        <v>0</v>
      </c>
      <c r="M42" s="27"/>
      <c r="N42" s="19">
        <f t="shared" si="8"/>
        <v>0</v>
      </c>
      <c r="O42" s="20">
        <f t="shared" si="9"/>
        <v>0</v>
      </c>
    </row>
    <row r="43" spans="1:15" ht="15.75">
      <c r="A43" s="16">
        <v>36</v>
      </c>
      <c r="B43" s="17">
        <v>27</v>
      </c>
      <c r="C43" s="32" t="s">
        <v>52</v>
      </c>
      <c r="D43" s="26">
        <v>0</v>
      </c>
      <c r="E43" s="26"/>
      <c r="F43" s="18">
        <f t="shared" si="5"/>
        <v>0</v>
      </c>
      <c r="G43" s="26"/>
      <c r="H43" s="18">
        <f t="shared" si="6"/>
        <v>0</v>
      </c>
      <c r="I43" s="26"/>
      <c r="J43" s="27"/>
      <c r="K43" s="27"/>
      <c r="L43" s="19">
        <f t="shared" si="7"/>
        <v>0</v>
      </c>
      <c r="M43" s="27"/>
      <c r="N43" s="19">
        <f t="shared" si="8"/>
        <v>0</v>
      </c>
      <c r="O43" s="20">
        <f t="shared" si="9"/>
        <v>0</v>
      </c>
    </row>
    <row r="44" spans="1:15" ht="15.75">
      <c r="A44" s="16">
        <v>37</v>
      </c>
      <c r="B44" s="17">
        <v>30</v>
      </c>
      <c r="C44" s="32" t="s">
        <v>55</v>
      </c>
      <c r="D44" s="26">
        <v>0</v>
      </c>
      <c r="E44" s="26"/>
      <c r="F44" s="18">
        <f t="shared" si="5"/>
        <v>0</v>
      </c>
      <c r="G44" s="26"/>
      <c r="H44" s="18">
        <f t="shared" si="6"/>
        <v>0</v>
      </c>
      <c r="I44" s="26"/>
      <c r="J44" s="27"/>
      <c r="K44" s="27"/>
      <c r="L44" s="19">
        <f t="shared" si="7"/>
        <v>0</v>
      </c>
      <c r="M44" s="27"/>
      <c r="N44" s="19">
        <f t="shared" si="8"/>
        <v>0</v>
      </c>
      <c r="O44" s="20">
        <f t="shared" si="9"/>
        <v>0</v>
      </c>
    </row>
    <row r="45" spans="1:15" ht="15.75">
      <c r="A45" s="16">
        <v>38</v>
      </c>
      <c r="B45" s="17">
        <v>39</v>
      </c>
      <c r="C45" s="32" t="s">
        <v>67</v>
      </c>
      <c r="D45" s="26">
        <v>0</v>
      </c>
      <c r="E45" s="26"/>
      <c r="F45" s="18">
        <f t="shared" si="5"/>
        <v>0</v>
      </c>
      <c r="G45" s="26"/>
      <c r="H45" s="18">
        <f t="shared" si="6"/>
        <v>0</v>
      </c>
      <c r="I45" s="26"/>
      <c r="J45" s="27"/>
      <c r="K45" s="27"/>
      <c r="L45" s="19">
        <f t="shared" si="7"/>
        <v>0</v>
      </c>
      <c r="M45" s="27"/>
      <c r="N45" s="19">
        <f t="shared" si="8"/>
        <v>0</v>
      </c>
      <c r="O45" s="20">
        <f t="shared" si="9"/>
        <v>0</v>
      </c>
    </row>
    <row r="46" spans="1:15" ht="31.5">
      <c r="A46" s="16">
        <v>39</v>
      </c>
      <c r="B46" s="17">
        <v>18</v>
      </c>
      <c r="C46" s="32" t="s">
        <v>43</v>
      </c>
      <c r="D46" s="26"/>
      <c r="E46" s="26"/>
      <c r="F46" s="18">
        <f t="shared" si="5"/>
        <v>0</v>
      </c>
      <c r="G46" s="26"/>
      <c r="H46" s="18">
        <f t="shared" si="6"/>
        <v>0</v>
      </c>
      <c r="I46" s="26"/>
      <c r="J46" s="27"/>
      <c r="K46" s="27"/>
      <c r="L46" s="19">
        <f t="shared" si="7"/>
        <v>0</v>
      </c>
      <c r="M46" s="27"/>
      <c r="N46" s="19">
        <f t="shared" si="8"/>
        <v>0</v>
      </c>
      <c r="O46" s="20">
        <f t="shared" si="9"/>
        <v>0</v>
      </c>
    </row>
    <row r="47" spans="1:15" ht="15.75">
      <c r="A47" s="16">
        <v>40</v>
      </c>
      <c r="B47" s="17">
        <v>21</v>
      </c>
      <c r="C47" s="32" t="s">
        <v>46</v>
      </c>
      <c r="D47" s="26"/>
      <c r="E47" s="26"/>
      <c r="F47" s="18">
        <f t="shared" si="5"/>
        <v>0</v>
      </c>
      <c r="G47" s="26"/>
      <c r="H47" s="18">
        <f t="shared" si="6"/>
        <v>0</v>
      </c>
      <c r="I47" s="26"/>
      <c r="J47" s="27"/>
      <c r="K47" s="27"/>
      <c r="L47" s="19">
        <f t="shared" si="7"/>
        <v>0</v>
      </c>
      <c r="M47" s="27"/>
      <c r="N47" s="19">
        <f t="shared" si="8"/>
        <v>0</v>
      </c>
      <c r="O47" s="20">
        <f t="shared" si="9"/>
        <v>0</v>
      </c>
    </row>
    <row r="48" spans="1:15" ht="15.75">
      <c r="A48" s="16">
        <v>41</v>
      </c>
      <c r="B48" s="17">
        <v>22</v>
      </c>
      <c r="C48" s="32" t="s">
        <v>47</v>
      </c>
      <c r="D48" s="26"/>
      <c r="E48" s="26"/>
      <c r="F48" s="18">
        <f t="shared" si="5"/>
        <v>0</v>
      </c>
      <c r="G48" s="26"/>
      <c r="H48" s="18">
        <f t="shared" si="6"/>
        <v>0</v>
      </c>
      <c r="I48" s="26"/>
      <c r="J48" s="27"/>
      <c r="K48" s="27"/>
      <c r="L48" s="19">
        <f t="shared" si="7"/>
        <v>0</v>
      </c>
      <c r="M48" s="27"/>
      <c r="N48" s="19">
        <f t="shared" si="8"/>
        <v>0</v>
      </c>
      <c r="O48" s="20">
        <f t="shared" si="9"/>
        <v>0</v>
      </c>
    </row>
    <row r="49" spans="1:15" ht="15.75">
      <c r="A49" s="16">
        <v>42</v>
      </c>
      <c r="B49" s="17">
        <v>33</v>
      </c>
      <c r="C49" s="32" t="s">
        <v>58</v>
      </c>
      <c r="D49" s="26"/>
      <c r="E49" s="26"/>
      <c r="F49" s="18">
        <f t="shared" si="5"/>
        <v>0</v>
      </c>
      <c r="G49" s="26"/>
      <c r="H49" s="18">
        <f t="shared" si="6"/>
        <v>0</v>
      </c>
      <c r="I49" s="26"/>
      <c r="J49" s="27"/>
      <c r="K49" s="27"/>
      <c r="L49" s="19">
        <f t="shared" si="7"/>
        <v>0</v>
      </c>
      <c r="M49" s="27"/>
      <c r="N49" s="19">
        <f t="shared" si="8"/>
        <v>0</v>
      </c>
      <c r="O49" s="20">
        <f t="shared" si="9"/>
        <v>0</v>
      </c>
    </row>
    <row r="50" spans="1:15" ht="15.75">
      <c r="A50" s="16">
        <v>43</v>
      </c>
      <c r="B50" s="17">
        <v>43</v>
      </c>
      <c r="C50" s="32"/>
      <c r="D50" s="26"/>
      <c r="E50" s="26"/>
      <c r="F50" s="18">
        <f t="shared" si="5"/>
        <v>0</v>
      </c>
      <c r="G50" s="26"/>
      <c r="H50" s="18">
        <f t="shared" si="6"/>
        <v>0</v>
      </c>
      <c r="I50" s="26"/>
      <c r="J50" s="27"/>
      <c r="K50" s="27"/>
      <c r="L50" s="19">
        <f t="shared" si="7"/>
        <v>0</v>
      </c>
      <c r="M50" s="27"/>
      <c r="N50" s="19">
        <f t="shared" si="8"/>
        <v>0</v>
      </c>
      <c r="O50" s="20">
        <f t="shared" si="9"/>
        <v>0</v>
      </c>
    </row>
    <row r="51" spans="1:15" ht="15.75">
      <c r="A51" s="16">
        <v>44</v>
      </c>
      <c r="B51" s="17">
        <v>44</v>
      </c>
      <c r="C51" s="32"/>
      <c r="D51" s="26"/>
      <c r="E51" s="26"/>
      <c r="F51" s="18">
        <f t="shared" si="5"/>
        <v>0</v>
      </c>
      <c r="G51" s="26"/>
      <c r="H51" s="18">
        <f t="shared" si="6"/>
        <v>0</v>
      </c>
      <c r="I51" s="26"/>
      <c r="J51" s="27"/>
      <c r="K51" s="27"/>
      <c r="L51" s="19">
        <f t="shared" si="7"/>
        <v>0</v>
      </c>
      <c r="M51" s="27"/>
      <c r="N51" s="19">
        <f t="shared" si="8"/>
        <v>0</v>
      </c>
      <c r="O51" s="20">
        <f t="shared" si="9"/>
        <v>0</v>
      </c>
    </row>
    <row r="52" spans="1:15" ht="15.75">
      <c r="A52" s="16">
        <v>45</v>
      </c>
      <c r="B52" s="17">
        <v>45</v>
      </c>
      <c r="C52" s="32"/>
      <c r="D52" s="26"/>
      <c r="E52" s="26"/>
      <c r="F52" s="18">
        <f t="shared" si="5"/>
        <v>0</v>
      </c>
      <c r="G52" s="26"/>
      <c r="H52" s="18">
        <f t="shared" si="6"/>
        <v>0</v>
      </c>
      <c r="I52" s="26"/>
      <c r="J52" s="27"/>
      <c r="K52" s="27"/>
      <c r="L52" s="19">
        <f t="shared" si="7"/>
        <v>0</v>
      </c>
      <c r="M52" s="27"/>
      <c r="N52" s="19">
        <f t="shared" si="8"/>
        <v>0</v>
      </c>
      <c r="O52" s="20">
        <f t="shared" si="9"/>
        <v>0</v>
      </c>
    </row>
    <row r="53" spans="1:15" ht="15.75">
      <c r="A53" s="16">
        <v>46</v>
      </c>
      <c r="B53" s="17">
        <v>46</v>
      </c>
      <c r="C53" s="32"/>
      <c r="D53" s="26"/>
      <c r="E53" s="26"/>
      <c r="F53" s="18">
        <f t="shared" si="5"/>
        <v>0</v>
      </c>
      <c r="G53" s="26"/>
      <c r="H53" s="18">
        <f t="shared" si="6"/>
        <v>0</v>
      </c>
      <c r="I53" s="26"/>
      <c r="J53" s="27"/>
      <c r="K53" s="27"/>
      <c r="L53" s="19">
        <f t="shared" si="7"/>
        <v>0</v>
      </c>
      <c r="M53" s="27"/>
      <c r="N53" s="19">
        <f t="shared" si="8"/>
        <v>0</v>
      </c>
      <c r="O53" s="20">
        <f t="shared" si="9"/>
        <v>0</v>
      </c>
    </row>
    <row r="54" spans="1:15" ht="15.75">
      <c r="A54" s="16">
        <v>47</v>
      </c>
      <c r="B54" s="17">
        <v>47</v>
      </c>
      <c r="C54" s="32"/>
      <c r="D54" s="26"/>
      <c r="E54" s="26"/>
      <c r="F54" s="18">
        <f t="shared" si="5"/>
        <v>0</v>
      </c>
      <c r="G54" s="26"/>
      <c r="H54" s="18">
        <f t="shared" si="6"/>
        <v>0</v>
      </c>
      <c r="I54" s="26"/>
      <c r="J54" s="27"/>
      <c r="K54" s="27"/>
      <c r="L54" s="19">
        <f t="shared" si="7"/>
        <v>0</v>
      </c>
      <c r="M54" s="27"/>
      <c r="N54" s="19">
        <f t="shared" si="8"/>
        <v>0</v>
      </c>
      <c r="O54" s="20">
        <f t="shared" si="9"/>
        <v>0</v>
      </c>
    </row>
    <row r="55" spans="1:15" ht="15.75">
      <c r="A55" s="16">
        <v>48</v>
      </c>
      <c r="B55" s="17">
        <v>48</v>
      </c>
      <c r="C55" s="32"/>
      <c r="D55" s="26"/>
      <c r="E55" s="26"/>
      <c r="F55" s="18">
        <f t="shared" si="5"/>
        <v>0</v>
      </c>
      <c r="G55" s="26"/>
      <c r="H55" s="18">
        <f t="shared" si="6"/>
        <v>0</v>
      </c>
      <c r="I55" s="26"/>
      <c r="J55" s="27"/>
      <c r="K55" s="27"/>
      <c r="L55" s="19">
        <f t="shared" si="7"/>
        <v>0</v>
      </c>
      <c r="M55" s="27"/>
      <c r="N55" s="19">
        <f t="shared" si="8"/>
        <v>0</v>
      </c>
      <c r="O55" s="20">
        <f t="shared" si="9"/>
        <v>0</v>
      </c>
    </row>
    <row r="56" spans="1:15" ht="15.75">
      <c r="A56" s="16">
        <v>49</v>
      </c>
      <c r="B56" s="17">
        <v>49</v>
      </c>
      <c r="C56" s="32"/>
      <c r="D56" s="26"/>
      <c r="E56" s="26"/>
      <c r="F56" s="18">
        <f t="shared" si="5"/>
        <v>0</v>
      </c>
      <c r="G56" s="26"/>
      <c r="H56" s="18">
        <f t="shared" si="6"/>
        <v>0</v>
      </c>
      <c r="I56" s="26"/>
      <c r="J56" s="27"/>
      <c r="K56" s="27"/>
      <c r="L56" s="19">
        <f t="shared" si="7"/>
        <v>0</v>
      </c>
      <c r="M56" s="27"/>
      <c r="N56" s="19">
        <f t="shared" si="8"/>
        <v>0</v>
      </c>
      <c r="O56" s="20">
        <f t="shared" si="9"/>
        <v>0</v>
      </c>
    </row>
    <row r="57" spans="1:15" ht="15.75">
      <c r="A57" s="16">
        <v>50</v>
      </c>
      <c r="B57" s="17">
        <v>50</v>
      </c>
      <c r="C57" s="32"/>
      <c r="D57" s="26"/>
      <c r="E57" s="26"/>
      <c r="F57" s="18">
        <f t="shared" si="5"/>
        <v>0</v>
      </c>
      <c r="G57" s="26"/>
      <c r="H57" s="18">
        <f t="shared" si="6"/>
        <v>0</v>
      </c>
      <c r="I57" s="26"/>
      <c r="J57" s="27"/>
      <c r="K57" s="27"/>
      <c r="L57" s="19">
        <f t="shared" si="7"/>
        <v>0</v>
      </c>
      <c r="M57" s="27"/>
      <c r="N57" s="19">
        <f t="shared" si="8"/>
        <v>0</v>
      </c>
      <c r="O57" s="20">
        <f t="shared" si="9"/>
        <v>0</v>
      </c>
    </row>
    <row r="58" spans="1:15" ht="15.75">
      <c r="A58" s="16">
        <v>51</v>
      </c>
      <c r="B58" s="17">
        <v>51</v>
      </c>
      <c r="C58" s="32"/>
      <c r="D58" s="26"/>
      <c r="E58" s="26"/>
      <c r="F58" s="18">
        <f t="shared" si="5"/>
        <v>0</v>
      </c>
      <c r="G58" s="26"/>
      <c r="H58" s="18">
        <f t="shared" si="6"/>
        <v>0</v>
      </c>
      <c r="I58" s="26"/>
      <c r="J58" s="27"/>
      <c r="K58" s="27"/>
      <c r="L58" s="19">
        <f t="shared" si="7"/>
        <v>0</v>
      </c>
      <c r="M58" s="27"/>
      <c r="N58" s="19">
        <f t="shared" si="8"/>
        <v>0</v>
      </c>
      <c r="O58" s="20">
        <f t="shared" si="9"/>
        <v>0</v>
      </c>
    </row>
    <row r="59" spans="1:15" ht="15.75">
      <c r="A59" s="16">
        <v>52</v>
      </c>
      <c r="B59" s="17">
        <v>52</v>
      </c>
      <c r="C59" s="32"/>
      <c r="D59" s="26"/>
      <c r="E59" s="26"/>
      <c r="F59" s="18">
        <f t="shared" si="5"/>
        <v>0</v>
      </c>
      <c r="G59" s="26"/>
      <c r="H59" s="18">
        <f t="shared" si="6"/>
        <v>0</v>
      </c>
      <c r="I59" s="26"/>
      <c r="J59" s="27"/>
      <c r="K59" s="27"/>
      <c r="L59" s="19">
        <f t="shared" si="7"/>
        <v>0</v>
      </c>
      <c r="M59" s="27"/>
      <c r="N59" s="19">
        <f t="shared" si="8"/>
        <v>0</v>
      </c>
      <c r="O59" s="20">
        <f t="shared" si="9"/>
        <v>0</v>
      </c>
    </row>
    <row r="60" spans="1:15" ht="15.75">
      <c r="A60" s="16">
        <v>53</v>
      </c>
      <c r="B60" s="17">
        <v>53</v>
      </c>
      <c r="C60" s="32"/>
      <c r="D60" s="26"/>
      <c r="E60" s="26"/>
      <c r="F60" s="18">
        <f t="shared" si="5"/>
        <v>0</v>
      </c>
      <c r="G60" s="26"/>
      <c r="H60" s="18">
        <f t="shared" si="6"/>
        <v>0</v>
      </c>
      <c r="I60" s="26"/>
      <c r="J60" s="27"/>
      <c r="K60" s="27"/>
      <c r="L60" s="19">
        <f t="shared" si="7"/>
        <v>0</v>
      </c>
      <c r="M60" s="27"/>
      <c r="N60" s="19">
        <f t="shared" si="8"/>
        <v>0</v>
      </c>
      <c r="O60" s="20">
        <f t="shared" si="9"/>
        <v>0</v>
      </c>
    </row>
    <row r="61" spans="1:15" ht="15.75">
      <c r="A61" s="16">
        <v>54</v>
      </c>
      <c r="B61" s="17">
        <v>54</v>
      </c>
      <c r="C61" s="32"/>
      <c r="D61" s="26"/>
      <c r="E61" s="26"/>
      <c r="F61" s="18">
        <f t="shared" si="5"/>
        <v>0</v>
      </c>
      <c r="G61" s="26"/>
      <c r="H61" s="18">
        <f t="shared" si="6"/>
        <v>0</v>
      </c>
      <c r="I61" s="26"/>
      <c r="J61" s="27"/>
      <c r="K61" s="27"/>
      <c r="L61" s="19">
        <f t="shared" si="7"/>
        <v>0</v>
      </c>
      <c r="M61" s="27"/>
      <c r="N61" s="19">
        <f t="shared" si="8"/>
        <v>0</v>
      </c>
      <c r="O61" s="20">
        <f t="shared" si="9"/>
        <v>0</v>
      </c>
    </row>
    <row r="62" spans="1:15" ht="15.75">
      <c r="A62" s="16">
        <v>55</v>
      </c>
      <c r="B62" s="17">
        <v>55</v>
      </c>
      <c r="C62" s="32"/>
      <c r="D62" s="26"/>
      <c r="E62" s="26"/>
      <c r="F62" s="18">
        <f t="shared" si="5"/>
        <v>0</v>
      </c>
      <c r="G62" s="26"/>
      <c r="H62" s="18">
        <f t="shared" si="6"/>
        <v>0</v>
      </c>
      <c r="I62" s="26"/>
      <c r="J62" s="27"/>
      <c r="K62" s="27"/>
      <c r="L62" s="19">
        <f t="shared" si="7"/>
        <v>0</v>
      </c>
      <c r="M62" s="27"/>
      <c r="N62" s="19">
        <f t="shared" si="8"/>
        <v>0</v>
      </c>
      <c r="O62" s="20">
        <f t="shared" si="9"/>
        <v>0</v>
      </c>
    </row>
    <row r="63" spans="1:15" ht="15.75">
      <c r="A63" s="16">
        <v>56</v>
      </c>
      <c r="B63" s="17">
        <v>56</v>
      </c>
      <c r="C63" s="32"/>
      <c r="D63" s="26"/>
      <c r="E63" s="26"/>
      <c r="F63" s="18">
        <f t="shared" si="5"/>
        <v>0</v>
      </c>
      <c r="G63" s="26"/>
      <c r="H63" s="18">
        <f t="shared" si="6"/>
        <v>0</v>
      </c>
      <c r="I63" s="26"/>
      <c r="J63" s="27"/>
      <c r="K63" s="27"/>
      <c r="L63" s="19">
        <f t="shared" si="7"/>
        <v>0</v>
      </c>
      <c r="M63" s="27"/>
      <c r="N63" s="19">
        <f t="shared" si="8"/>
        <v>0</v>
      </c>
      <c r="O63" s="20">
        <f t="shared" si="9"/>
        <v>0</v>
      </c>
    </row>
    <row r="64" spans="1:15" ht="15.75">
      <c r="A64" s="16">
        <v>57</v>
      </c>
      <c r="B64" s="17">
        <v>57</v>
      </c>
      <c r="C64" s="32"/>
      <c r="D64" s="26"/>
      <c r="E64" s="26"/>
      <c r="F64" s="18">
        <f t="shared" si="5"/>
        <v>0</v>
      </c>
      <c r="G64" s="26"/>
      <c r="H64" s="18">
        <f t="shared" si="6"/>
        <v>0</v>
      </c>
      <c r="I64" s="26"/>
      <c r="J64" s="27"/>
      <c r="K64" s="27"/>
      <c r="L64" s="19">
        <f t="shared" si="7"/>
        <v>0</v>
      </c>
      <c r="M64" s="27"/>
      <c r="N64" s="19">
        <f t="shared" si="8"/>
        <v>0</v>
      </c>
      <c r="O64" s="20">
        <f t="shared" si="9"/>
        <v>0</v>
      </c>
    </row>
    <row r="65" spans="1:15" ht="15.75">
      <c r="A65" s="16">
        <v>58</v>
      </c>
      <c r="B65" s="17">
        <v>58</v>
      </c>
      <c r="C65" s="32"/>
      <c r="D65" s="26"/>
      <c r="E65" s="26"/>
      <c r="F65" s="18">
        <f t="shared" si="5"/>
        <v>0</v>
      </c>
      <c r="G65" s="26"/>
      <c r="H65" s="18">
        <f t="shared" si="6"/>
        <v>0</v>
      </c>
      <c r="I65" s="26"/>
      <c r="J65" s="27"/>
      <c r="K65" s="27"/>
      <c r="L65" s="19">
        <f t="shared" si="7"/>
        <v>0</v>
      </c>
      <c r="M65" s="27"/>
      <c r="N65" s="19">
        <f t="shared" si="8"/>
        <v>0</v>
      </c>
      <c r="O65" s="20">
        <f t="shared" si="9"/>
        <v>0</v>
      </c>
    </row>
    <row r="66" spans="1:15" ht="15.75">
      <c r="A66" s="16">
        <v>59</v>
      </c>
      <c r="B66" s="17">
        <v>59</v>
      </c>
      <c r="C66" s="32"/>
      <c r="D66" s="25"/>
      <c r="E66" s="25"/>
      <c r="F66" s="18">
        <f t="shared" si="5"/>
        <v>0</v>
      </c>
      <c r="G66" s="26"/>
      <c r="H66" s="18">
        <f t="shared" si="6"/>
        <v>0</v>
      </c>
      <c r="I66" s="26"/>
      <c r="J66" s="27"/>
      <c r="K66" s="27"/>
      <c r="L66" s="19">
        <f t="shared" si="7"/>
        <v>0</v>
      </c>
      <c r="M66" s="27"/>
      <c r="N66" s="19">
        <f t="shared" si="8"/>
        <v>0</v>
      </c>
      <c r="O66" s="20">
        <f t="shared" si="9"/>
        <v>0</v>
      </c>
    </row>
    <row r="67" spans="1:15" ht="16.5" thickBot="1">
      <c r="A67" s="16">
        <v>60</v>
      </c>
      <c r="B67" s="17">
        <v>60</v>
      </c>
      <c r="C67" s="34"/>
      <c r="D67" s="25"/>
      <c r="E67" s="25"/>
      <c r="F67" s="18">
        <f t="shared" si="5"/>
        <v>0</v>
      </c>
      <c r="G67" s="26"/>
      <c r="H67" s="18">
        <f t="shared" si="6"/>
        <v>0</v>
      </c>
      <c r="I67" s="26"/>
      <c r="J67" s="27"/>
      <c r="K67" s="27"/>
      <c r="L67" s="19">
        <f t="shared" si="7"/>
        <v>0</v>
      </c>
      <c r="M67" s="27"/>
      <c r="N67" s="19">
        <f t="shared" si="8"/>
        <v>0</v>
      </c>
      <c r="O67" s="20">
        <f t="shared" si="9"/>
        <v>0</v>
      </c>
    </row>
    <row r="68" ht="13.5" thickTop="1"/>
  </sheetData>
  <sheetProtection sheet="1" scenarios="1" sort="0"/>
  <mergeCells count="13">
    <mergeCell ref="O6:O7"/>
    <mergeCell ref="D6:F6"/>
    <mergeCell ref="G6:H6"/>
    <mergeCell ref="I6:I7"/>
    <mergeCell ref="J6:K6"/>
    <mergeCell ref="L6:L7"/>
    <mergeCell ref="A1:O1"/>
    <mergeCell ref="L2:O2"/>
    <mergeCell ref="A2:H2"/>
    <mergeCell ref="A4:D4"/>
    <mergeCell ref="F4:O4"/>
    <mergeCell ref="M6:M7"/>
    <mergeCell ref="N6:N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O6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5" sqref="H15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2.5">
      <c r="A2" s="45" t="s">
        <v>24</v>
      </c>
      <c r="B2" s="46"/>
      <c r="C2" s="46"/>
      <c r="D2" s="46"/>
      <c r="E2" s="46"/>
      <c r="F2" s="46"/>
      <c r="G2" s="46"/>
      <c r="H2" s="47"/>
      <c r="I2" s="28">
        <v>400</v>
      </c>
      <c r="J2" s="3"/>
      <c r="K2" s="3"/>
      <c r="L2" s="44" t="s">
        <v>1</v>
      </c>
      <c r="M2" s="44"/>
      <c r="N2" s="44"/>
      <c r="O2" s="44"/>
    </row>
    <row r="3" spans="1:15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7"/>
      <c r="N3" s="7"/>
      <c r="O3" s="8"/>
    </row>
    <row r="4" spans="1:15" ht="18.75">
      <c r="A4" s="48" t="s">
        <v>2</v>
      </c>
      <c r="B4" s="48"/>
      <c r="C4" s="48"/>
      <c r="D4" s="48"/>
      <c r="E4" s="9"/>
      <c r="F4" s="49" t="s">
        <v>3</v>
      </c>
      <c r="G4" s="49"/>
      <c r="H4" s="49"/>
      <c r="I4" s="49"/>
      <c r="J4" s="49"/>
      <c r="K4" s="49"/>
      <c r="L4" s="49"/>
      <c r="M4" s="49"/>
      <c r="N4" s="49"/>
      <c r="O4" s="49"/>
    </row>
    <row r="5" spans="1:15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12"/>
      <c r="N5" s="12"/>
      <c r="O5" s="8"/>
    </row>
    <row r="6" spans="3:15" ht="15.75" customHeight="1">
      <c r="C6" s="13"/>
      <c r="D6" s="52" t="s">
        <v>4</v>
      </c>
      <c r="E6" s="52"/>
      <c r="F6" s="52"/>
      <c r="G6" s="52" t="s">
        <v>5</v>
      </c>
      <c r="H6" s="52"/>
      <c r="I6" s="38" t="s">
        <v>6</v>
      </c>
      <c r="J6" s="40" t="s">
        <v>7</v>
      </c>
      <c r="K6" s="41"/>
      <c r="L6" s="42" t="s">
        <v>8</v>
      </c>
      <c r="M6" s="42" t="s">
        <v>25</v>
      </c>
      <c r="N6" s="42" t="s">
        <v>9</v>
      </c>
      <c r="O6" s="50" t="s">
        <v>10</v>
      </c>
    </row>
    <row r="7" spans="1:15" ht="32.25" thickBot="1">
      <c r="A7" s="14" t="s">
        <v>11</v>
      </c>
      <c r="B7" s="15" t="s">
        <v>12</v>
      </c>
      <c r="C7" s="14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16</v>
      </c>
      <c r="I7" s="39"/>
      <c r="J7" s="24" t="s">
        <v>18</v>
      </c>
      <c r="K7" s="24" t="s">
        <v>19</v>
      </c>
      <c r="L7" s="42"/>
      <c r="M7" s="42"/>
      <c r="N7" s="42"/>
      <c r="O7" s="51"/>
    </row>
    <row r="8" spans="1:15" ht="16.5" thickTop="1">
      <c r="A8" s="16">
        <v>1</v>
      </c>
      <c r="B8" s="17">
        <v>35</v>
      </c>
      <c r="C8" s="30" t="s">
        <v>60</v>
      </c>
      <c r="D8" s="26">
        <v>11</v>
      </c>
      <c r="E8" s="26"/>
      <c r="F8" s="18">
        <f aca="true" t="shared" si="0" ref="F8:F39">(+E8+D8)*$I$2</f>
        <v>4400</v>
      </c>
      <c r="G8" s="26">
        <v>3</v>
      </c>
      <c r="H8" s="18">
        <f aca="true" t="shared" si="1" ref="H8:H39">+G8*$I$2</f>
        <v>1200</v>
      </c>
      <c r="I8" s="26">
        <v>6360</v>
      </c>
      <c r="J8" s="27"/>
      <c r="K8" s="27"/>
      <c r="L8" s="19">
        <f aca="true" t="shared" si="2" ref="L8:L39">1000*(+K8+J8)</f>
        <v>0</v>
      </c>
      <c r="M8" s="27"/>
      <c r="N8" s="19">
        <f aca="true" t="shared" si="3" ref="N8:N39">+I8+H8+F8+L8-($I$2*M8)</f>
        <v>11960</v>
      </c>
      <c r="O8" s="20">
        <f aca="true" t="shared" si="4" ref="O8:O39">IF(ISERROR(+N8/MAX($N$8:$N$67)),0,+N8/MAX($N$8:$N$67))</f>
        <v>1</v>
      </c>
    </row>
    <row r="9" spans="1:15" ht="15.75">
      <c r="A9" s="16">
        <v>2</v>
      </c>
      <c r="B9" s="17">
        <v>34</v>
      </c>
      <c r="C9" s="32" t="s">
        <v>59</v>
      </c>
      <c r="D9" s="26">
        <v>8</v>
      </c>
      <c r="E9" s="26"/>
      <c r="F9" s="18">
        <f t="shared" si="0"/>
        <v>3200</v>
      </c>
      <c r="G9" s="26">
        <v>3</v>
      </c>
      <c r="H9" s="18">
        <f t="shared" si="1"/>
        <v>1200</v>
      </c>
      <c r="I9" s="26">
        <v>4420</v>
      </c>
      <c r="J9" s="27"/>
      <c r="K9" s="27"/>
      <c r="L9" s="19">
        <f t="shared" si="2"/>
        <v>0</v>
      </c>
      <c r="M9" s="27"/>
      <c r="N9" s="19">
        <f t="shared" si="3"/>
        <v>8820</v>
      </c>
      <c r="O9" s="20">
        <f t="shared" si="4"/>
        <v>0.7374581939799331</v>
      </c>
    </row>
    <row r="10" spans="1:15" ht="15.75">
      <c r="A10" s="16">
        <v>3</v>
      </c>
      <c r="B10" s="17">
        <v>1</v>
      </c>
      <c r="C10" s="32" t="s">
        <v>26</v>
      </c>
      <c r="D10" s="26">
        <v>7</v>
      </c>
      <c r="E10" s="26"/>
      <c r="F10" s="18">
        <f t="shared" si="0"/>
        <v>2800</v>
      </c>
      <c r="G10" s="26">
        <v>3</v>
      </c>
      <c r="H10" s="18">
        <f t="shared" si="1"/>
        <v>1200</v>
      </c>
      <c r="I10" s="26">
        <v>4515</v>
      </c>
      <c r="J10" s="27"/>
      <c r="K10" s="27"/>
      <c r="L10" s="19">
        <f t="shared" si="2"/>
        <v>0</v>
      </c>
      <c r="M10" s="27"/>
      <c r="N10" s="19">
        <f t="shared" si="3"/>
        <v>8515</v>
      </c>
      <c r="O10" s="20">
        <f t="shared" si="4"/>
        <v>0.7119565217391305</v>
      </c>
    </row>
    <row r="11" spans="1:15" ht="15.75">
      <c r="A11" s="16">
        <v>4</v>
      </c>
      <c r="B11" s="17">
        <v>5</v>
      </c>
      <c r="C11" s="32" t="s">
        <v>30</v>
      </c>
      <c r="D11" s="26">
        <v>8</v>
      </c>
      <c r="E11" s="26"/>
      <c r="F11" s="18">
        <f t="shared" si="0"/>
        <v>3200</v>
      </c>
      <c r="G11" s="26">
        <v>2</v>
      </c>
      <c r="H11" s="18">
        <f t="shared" si="1"/>
        <v>800</v>
      </c>
      <c r="I11" s="26">
        <v>4350</v>
      </c>
      <c r="J11" s="27"/>
      <c r="K11" s="27"/>
      <c r="L11" s="19">
        <f t="shared" si="2"/>
        <v>0</v>
      </c>
      <c r="M11" s="27"/>
      <c r="N11" s="19">
        <f t="shared" si="3"/>
        <v>8350</v>
      </c>
      <c r="O11" s="20">
        <f t="shared" si="4"/>
        <v>0.6981605351170569</v>
      </c>
    </row>
    <row r="12" spans="1:15" ht="15.75">
      <c r="A12" s="16">
        <v>5</v>
      </c>
      <c r="B12" s="17">
        <v>10</v>
      </c>
      <c r="C12" s="32" t="s">
        <v>35</v>
      </c>
      <c r="D12" s="26">
        <v>7</v>
      </c>
      <c r="E12" s="26"/>
      <c r="F12" s="18">
        <f t="shared" si="0"/>
        <v>2800</v>
      </c>
      <c r="G12" s="26">
        <v>3</v>
      </c>
      <c r="H12" s="18">
        <f t="shared" si="1"/>
        <v>1200</v>
      </c>
      <c r="I12" s="26">
        <v>4100</v>
      </c>
      <c r="J12" s="27"/>
      <c r="K12" s="27"/>
      <c r="L12" s="19">
        <f t="shared" si="2"/>
        <v>0</v>
      </c>
      <c r="M12" s="27"/>
      <c r="N12" s="19">
        <f t="shared" si="3"/>
        <v>8100</v>
      </c>
      <c r="O12" s="20">
        <f t="shared" si="4"/>
        <v>0.677257525083612</v>
      </c>
    </row>
    <row r="13" spans="1:15" ht="15.75">
      <c r="A13" s="16">
        <v>6</v>
      </c>
      <c r="B13" s="17">
        <v>3</v>
      </c>
      <c r="C13" s="32" t="s">
        <v>28</v>
      </c>
      <c r="D13" s="26">
        <v>7</v>
      </c>
      <c r="E13" s="26"/>
      <c r="F13" s="18">
        <f t="shared" si="0"/>
        <v>2800</v>
      </c>
      <c r="G13" s="26">
        <v>2</v>
      </c>
      <c r="H13" s="18">
        <f t="shared" si="1"/>
        <v>800</v>
      </c>
      <c r="I13" s="26">
        <v>3535</v>
      </c>
      <c r="J13" s="27"/>
      <c r="K13" s="27"/>
      <c r="L13" s="19">
        <f t="shared" si="2"/>
        <v>0</v>
      </c>
      <c r="M13" s="27"/>
      <c r="N13" s="19">
        <f t="shared" si="3"/>
        <v>7135</v>
      </c>
      <c r="O13" s="20">
        <f t="shared" si="4"/>
        <v>0.5965719063545151</v>
      </c>
    </row>
    <row r="14" spans="1:15" ht="15.75">
      <c r="A14" s="16">
        <v>7</v>
      </c>
      <c r="B14" s="17">
        <v>24</v>
      </c>
      <c r="C14" s="32" t="s">
        <v>49</v>
      </c>
      <c r="D14" s="26">
        <v>5</v>
      </c>
      <c r="E14" s="26"/>
      <c r="F14" s="18">
        <f t="shared" si="0"/>
        <v>2000</v>
      </c>
      <c r="G14" s="26">
        <v>2</v>
      </c>
      <c r="H14" s="18">
        <f t="shared" si="1"/>
        <v>800</v>
      </c>
      <c r="I14" s="26">
        <v>3220</v>
      </c>
      <c r="J14" s="27"/>
      <c r="K14" s="27"/>
      <c r="L14" s="19">
        <f t="shared" si="2"/>
        <v>0</v>
      </c>
      <c r="M14" s="27"/>
      <c r="N14" s="19">
        <f t="shared" si="3"/>
        <v>6020</v>
      </c>
      <c r="O14" s="20">
        <f t="shared" si="4"/>
        <v>0.5033444816053512</v>
      </c>
    </row>
    <row r="15" spans="1:15" ht="15.75">
      <c r="A15" s="16">
        <v>8</v>
      </c>
      <c r="B15" s="17">
        <v>31</v>
      </c>
      <c r="C15" s="32" t="s">
        <v>56</v>
      </c>
      <c r="D15" s="26">
        <v>5</v>
      </c>
      <c r="E15" s="26"/>
      <c r="F15" s="18">
        <f t="shared" si="0"/>
        <v>2000</v>
      </c>
      <c r="G15" s="26">
        <v>4</v>
      </c>
      <c r="H15" s="18">
        <f t="shared" si="1"/>
        <v>1600</v>
      </c>
      <c r="I15" s="26">
        <v>2420</v>
      </c>
      <c r="J15" s="27"/>
      <c r="K15" s="27"/>
      <c r="L15" s="19">
        <f t="shared" si="2"/>
        <v>0</v>
      </c>
      <c r="M15" s="27"/>
      <c r="N15" s="19">
        <f t="shared" si="3"/>
        <v>6020</v>
      </c>
      <c r="O15" s="20">
        <f t="shared" si="4"/>
        <v>0.5033444816053512</v>
      </c>
    </row>
    <row r="16" spans="1:15" ht="15.75">
      <c r="A16" s="16">
        <v>9</v>
      </c>
      <c r="B16" s="17">
        <v>38</v>
      </c>
      <c r="C16" s="32" t="s">
        <v>63</v>
      </c>
      <c r="D16" s="26">
        <v>5</v>
      </c>
      <c r="E16" s="26"/>
      <c r="F16" s="18">
        <f t="shared" si="0"/>
        <v>2000</v>
      </c>
      <c r="G16" s="26">
        <v>2</v>
      </c>
      <c r="H16" s="18">
        <f t="shared" si="1"/>
        <v>800</v>
      </c>
      <c r="I16" s="26">
        <v>2885</v>
      </c>
      <c r="J16" s="27"/>
      <c r="K16" s="27"/>
      <c r="L16" s="19">
        <f t="shared" si="2"/>
        <v>0</v>
      </c>
      <c r="M16" s="27"/>
      <c r="N16" s="19">
        <f t="shared" si="3"/>
        <v>5685</v>
      </c>
      <c r="O16" s="20">
        <f t="shared" si="4"/>
        <v>0.4753344481605351</v>
      </c>
    </row>
    <row r="17" spans="1:15" ht="15.75">
      <c r="A17" s="16">
        <v>10</v>
      </c>
      <c r="B17" s="17">
        <v>13</v>
      </c>
      <c r="C17" s="32" t="s">
        <v>38</v>
      </c>
      <c r="D17" s="26">
        <v>4</v>
      </c>
      <c r="E17" s="26"/>
      <c r="F17" s="18">
        <f t="shared" si="0"/>
        <v>1600</v>
      </c>
      <c r="G17" s="26">
        <v>4</v>
      </c>
      <c r="H17" s="18">
        <f t="shared" si="1"/>
        <v>1600</v>
      </c>
      <c r="I17" s="26">
        <v>1990</v>
      </c>
      <c r="J17" s="27"/>
      <c r="K17" s="27"/>
      <c r="L17" s="19">
        <f t="shared" si="2"/>
        <v>0</v>
      </c>
      <c r="M17" s="27"/>
      <c r="N17" s="19">
        <f t="shared" si="3"/>
        <v>5190</v>
      </c>
      <c r="O17" s="20">
        <f t="shared" si="4"/>
        <v>0.43394648829431437</v>
      </c>
    </row>
    <row r="18" spans="1:15" ht="15.75">
      <c r="A18" s="16">
        <v>11</v>
      </c>
      <c r="B18" s="17">
        <v>42</v>
      </c>
      <c r="C18" s="32" t="s">
        <v>66</v>
      </c>
      <c r="D18" s="26">
        <v>4</v>
      </c>
      <c r="E18" s="26"/>
      <c r="F18" s="18">
        <f t="shared" si="0"/>
        <v>1600</v>
      </c>
      <c r="G18" s="26">
        <v>2</v>
      </c>
      <c r="H18" s="18">
        <f t="shared" si="1"/>
        <v>800</v>
      </c>
      <c r="I18" s="26">
        <v>2560</v>
      </c>
      <c r="J18" s="27"/>
      <c r="K18" s="27"/>
      <c r="L18" s="19">
        <f t="shared" si="2"/>
        <v>0</v>
      </c>
      <c r="M18" s="27"/>
      <c r="N18" s="19">
        <f t="shared" si="3"/>
        <v>4960</v>
      </c>
      <c r="O18" s="20">
        <f t="shared" si="4"/>
        <v>0.41471571906354515</v>
      </c>
    </row>
    <row r="19" spans="1:15" ht="15.75">
      <c r="A19" s="16">
        <v>12</v>
      </c>
      <c r="B19" s="17">
        <v>27</v>
      </c>
      <c r="C19" s="32" t="s">
        <v>52</v>
      </c>
      <c r="D19" s="26">
        <v>5</v>
      </c>
      <c r="E19" s="26"/>
      <c r="F19" s="18">
        <f t="shared" si="0"/>
        <v>2000</v>
      </c>
      <c r="G19" s="26">
        <v>1</v>
      </c>
      <c r="H19" s="18">
        <f t="shared" si="1"/>
        <v>400</v>
      </c>
      <c r="I19" s="26">
        <v>2455</v>
      </c>
      <c r="J19" s="27"/>
      <c r="K19" s="27"/>
      <c r="L19" s="19">
        <f t="shared" si="2"/>
        <v>0</v>
      </c>
      <c r="M19" s="27"/>
      <c r="N19" s="19">
        <f t="shared" si="3"/>
        <v>4855</v>
      </c>
      <c r="O19" s="20">
        <f t="shared" si="4"/>
        <v>0.4059364548494983</v>
      </c>
    </row>
    <row r="20" spans="1:15" ht="15.75">
      <c r="A20" s="16">
        <v>13</v>
      </c>
      <c r="B20" s="17">
        <v>37</v>
      </c>
      <c r="C20" s="32" t="s">
        <v>62</v>
      </c>
      <c r="D20" s="26">
        <v>4</v>
      </c>
      <c r="E20" s="26"/>
      <c r="F20" s="18">
        <f t="shared" si="0"/>
        <v>1600</v>
      </c>
      <c r="G20" s="26">
        <v>2</v>
      </c>
      <c r="H20" s="18">
        <f t="shared" si="1"/>
        <v>800</v>
      </c>
      <c r="I20" s="26">
        <v>2405</v>
      </c>
      <c r="J20" s="27"/>
      <c r="K20" s="27"/>
      <c r="L20" s="19">
        <f t="shared" si="2"/>
        <v>0</v>
      </c>
      <c r="M20" s="27"/>
      <c r="N20" s="19">
        <f t="shared" si="3"/>
        <v>4805</v>
      </c>
      <c r="O20" s="20">
        <f t="shared" si="4"/>
        <v>0.40175585284280935</v>
      </c>
    </row>
    <row r="21" spans="1:15" ht="15.75">
      <c r="A21" s="16">
        <v>14</v>
      </c>
      <c r="B21" s="17">
        <v>20</v>
      </c>
      <c r="C21" s="32" t="s">
        <v>45</v>
      </c>
      <c r="D21" s="26">
        <v>4</v>
      </c>
      <c r="E21" s="26"/>
      <c r="F21" s="18">
        <f t="shared" si="0"/>
        <v>1600</v>
      </c>
      <c r="G21" s="26">
        <v>2</v>
      </c>
      <c r="H21" s="18">
        <f t="shared" si="1"/>
        <v>800</v>
      </c>
      <c r="I21" s="26">
        <v>2330</v>
      </c>
      <c r="J21" s="27"/>
      <c r="K21" s="27"/>
      <c r="L21" s="19">
        <f t="shared" si="2"/>
        <v>0</v>
      </c>
      <c r="M21" s="27"/>
      <c r="N21" s="19">
        <f t="shared" si="3"/>
        <v>4730</v>
      </c>
      <c r="O21" s="20">
        <f t="shared" si="4"/>
        <v>0.39548494983277593</v>
      </c>
    </row>
    <row r="22" spans="1:15" ht="15.75">
      <c r="A22" s="16">
        <v>15</v>
      </c>
      <c r="B22" s="17">
        <v>8</v>
      </c>
      <c r="C22" s="32" t="s">
        <v>33</v>
      </c>
      <c r="D22" s="26">
        <v>5</v>
      </c>
      <c r="E22" s="26"/>
      <c r="F22" s="18">
        <f t="shared" si="0"/>
        <v>2000</v>
      </c>
      <c r="G22" s="26">
        <v>1</v>
      </c>
      <c r="H22" s="18">
        <f t="shared" si="1"/>
        <v>400</v>
      </c>
      <c r="I22" s="26">
        <v>2285</v>
      </c>
      <c r="J22" s="27"/>
      <c r="K22" s="27"/>
      <c r="L22" s="19">
        <f t="shared" si="2"/>
        <v>0</v>
      </c>
      <c r="M22" s="27"/>
      <c r="N22" s="19">
        <f t="shared" si="3"/>
        <v>4685</v>
      </c>
      <c r="O22" s="20">
        <f t="shared" si="4"/>
        <v>0.39172240802675584</v>
      </c>
    </row>
    <row r="23" spans="1:15" ht="15.75">
      <c r="A23" s="16">
        <v>16</v>
      </c>
      <c r="B23" s="17">
        <v>12</v>
      </c>
      <c r="C23" s="32" t="s">
        <v>37</v>
      </c>
      <c r="D23" s="26">
        <v>4</v>
      </c>
      <c r="E23" s="26"/>
      <c r="F23" s="18">
        <f t="shared" si="0"/>
        <v>1600</v>
      </c>
      <c r="G23" s="26">
        <v>2</v>
      </c>
      <c r="H23" s="18">
        <f t="shared" si="1"/>
        <v>800</v>
      </c>
      <c r="I23" s="26">
        <v>2090</v>
      </c>
      <c r="J23" s="27"/>
      <c r="K23" s="27"/>
      <c r="L23" s="19">
        <f t="shared" si="2"/>
        <v>0</v>
      </c>
      <c r="M23" s="27"/>
      <c r="N23" s="19">
        <f t="shared" si="3"/>
        <v>4490</v>
      </c>
      <c r="O23" s="20">
        <f t="shared" si="4"/>
        <v>0.3754180602006689</v>
      </c>
    </row>
    <row r="24" spans="1:15" ht="15.75">
      <c r="A24" s="16">
        <v>17</v>
      </c>
      <c r="B24" s="17">
        <v>15</v>
      </c>
      <c r="C24" s="32" t="s">
        <v>40</v>
      </c>
      <c r="D24" s="26">
        <v>4</v>
      </c>
      <c r="E24" s="26"/>
      <c r="F24" s="18">
        <f t="shared" si="0"/>
        <v>1600</v>
      </c>
      <c r="G24" s="26">
        <v>1</v>
      </c>
      <c r="H24" s="18">
        <f t="shared" si="1"/>
        <v>400</v>
      </c>
      <c r="I24" s="26">
        <v>2185</v>
      </c>
      <c r="J24" s="27"/>
      <c r="K24" s="27"/>
      <c r="L24" s="19">
        <f t="shared" si="2"/>
        <v>0</v>
      </c>
      <c r="M24" s="27"/>
      <c r="N24" s="19">
        <f t="shared" si="3"/>
        <v>4185</v>
      </c>
      <c r="O24" s="20">
        <f t="shared" si="4"/>
        <v>0.34991638795986624</v>
      </c>
    </row>
    <row r="25" spans="1:15" ht="15.75">
      <c r="A25" s="16">
        <v>18</v>
      </c>
      <c r="B25" s="17">
        <v>16</v>
      </c>
      <c r="C25" s="32" t="s">
        <v>41</v>
      </c>
      <c r="D25" s="26">
        <v>3</v>
      </c>
      <c r="E25" s="26"/>
      <c r="F25" s="18">
        <f t="shared" si="0"/>
        <v>1200</v>
      </c>
      <c r="G25" s="26">
        <v>3</v>
      </c>
      <c r="H25" s="18">
        <f t="shared" si="1"/>
        <v>1200</v>
      </c>
      <c r="I25" s="26">
        <v>1425</v>
      </c>
      <c r="J25" s="27"/>
      <c r="K25" s="27"/>
      <c r="L25" s="19">
        <f t="shared" si="2"/>
        <v>0</v>
      </c>
      <c r="M25" s="27"/>
      <c r="N25" s="19">
        <f t="shared" si="3"/>
        <v>3825</v>
      </c>
      <c r="O25" s="20">
        <f t="shared" si="4"/>
        <v>0.31981605351170567</v>
      </c>
    </row>
    <row r="26" spans="1:15" ht="15.75">
      <c r="A26" s="16">
        <v>19</v>
      </c>
      <c r="B26" s="17">
        <v>36</v>
      </c>
      <c r="C26" s="32" t="s">
        <v>61</v>
      </c>
      <c r="D26" s="26">
        <v>3</v>
      </c>
      <c r="E26" s="26"/>
      <c r="F26" s="18">
        <f t="shared" si="0"/>
        <v>1200</v>
      </c>
      <c r="G26" s="26">
        <v>2</v>
      </c>
      <c r="H26" s="18">
        <f t="shared" si="1"/>
        <v>800</v>
      </c>
      <c r="I26" s="26">
        <v>1795</v>
      </c>
      <c r="J26" s="27"/>
      <c r="K26" s="27"/>
      <c r="L26" s="19">
        <f t="shared" si="2"/>
        <v>0</v>
      </c>
      <c r="M26" s="27"/>
      <c r="N26" s="19">
        <f t="shared" si="3"/>
        <v>3795</v>
      </c>
      <c r="O26" s="20">
        <f t="shared" si="4"/>
        <v>0.3173076923076923</v>
      </c>
    </row>
    <row r="27" spans="1:15" ht="15.75">
      <c r="A27" s="16">
        <v>20</v>
      </c>
      <c r="B27" s="17">
        <v>9</v>
      </c>
      <c r="C27" s="32" t="s">
        <v>34</v>
      </c>
      <c r="D27" s="26">
        <v>3</v>
      </c>
      <c r="E27" s="26"/>
      <c r="F27" s="18">
        <f t="shared" si="0"/>
        <v>1200</v>
      </c>
      <c r="G27" s="26">
        <v>2</v>
      </c>
      <c r="H27" s="18">
        <f t="shared" si="1"/>
        <v>800</v>
      </c>
      <c r="I27" s="26">
        <v>1770</v>
      </c>
      <c r="J27" s="27"/>
      <c r="K27" s="27"/>
      <c r="L27" s="19">
        <f t="shared" si="2"/>
        <v>0</v>
      </c>
      <c r="M27" s="27"/>
      <c r="N27" s="19">
        <f t="shared" si="3"/>
        <v>3770</v>
      </c>
      <c r="O27" s="20">
        <f t="shared" si="4"/>
        <v>0.31521739130434784</v>
      </c>
    </row>
    <row r="28" spans="1:15" ht="15.75">
      <c r="A28" s="16">
        <v>21</v>
      </c>
      <c r="B28" s="17">
        <v>25</v>
      </c>
      <c r="C28" s="32" t="s">
        <v>50</v>
      </c>
      <c r="D28" s="26">
        <v>3</v>
      </c>
      <c r="E28" s="26"/>
      <c r="F28" s="18">
        <f t="shared" si="0"/>
        <v>1200</v>
      </c>
      <c r="G28" s="26">
        <v>2</v>
      </c>
      <c r="H28" s="18">
        <f t="shared" si="1"/>
        <v>800</v>
      </c>
      <c r="I28" s="26">
        <v>1755</v>
      </c>
      <c r="J28" s="27"/>
      <c r="K28" s="27"/>
      <c r="L28" s="19">
        <f t="shared" si="2"/>
        <v>0</v>
      </c>
      <c r="M28" s="27"/>
      <c r="N28" s="19">
        <f t="shared" si="3"/>
        <v>3755</v>
      </c>
      <c r="O28" s="20">
        <f t="shared" si="4"/>
        <v>0.3139632107023411</v>
      </c>
    </row>
    <row r="29" spans="1:15" ht="15.75">
      <c r="A29" s="16">
        <v>22</v>
      </c>
      <c r="B29" s="17">
        <v>6</v>
      </c>
      <c r="C29" s="32" t="s">
        <v>31</v>
      </c>
      <c r="D29" s="26">
        <v>3</v>
      </c>
      <c r="E29" s="26"/>
      <c r="F29" s="18">
        <f t="shared" si="0"/>
        <v>1200</v>
      </c>
      <c r="G29" s="26">
        <v>1</v>
      </c>
      <c r="H29" s="18">
        <f t="shared" si="1"/>
        <v>400</v>
      </c>
      <c r="I29" s="26">
        <v>1690</v>
      </c>
      <c r="J29" s="27"/>
      <c r="K29" s="27"/>
      <c r="L29" s="19">
        <f t="shared" si="2"/>
        <v>0</v>
      </c>
      <c r="M29" s="27"/>
      <c r="N29" s="19">
        <f t="shared" si="3"/>
        <v>3290</v>
      </c>
      <c r="O29" s="20">
        <f t="shared" si="4"/>
        <v>0.27508361204013376</v>
      </c>
    </row>
    <row r="30" spans="1:15" ht="15.75">
      <c r="A30" s="16">
        <v>23</v>
      </c>
      <c r="B30" s="17">
        <v>28</v>
      </c>
      <c r="C30" s="32" t="s">
        <v>53</v>
      </c>
      <c r="D30" s="26">
        <v>2</v>
      </c>
      <c r="E30" s="26"/>
      <c r="F30" s="18">
        <f t="shared" si="0"/>
        <v>800</v>
      </c>
      <c r="G30" s="26">
        <v>2</v>
      </c>
      <c r="H30" s="18">
        <f t="shared" si="1"/>
        <v>800</v>
      </c>
      <c r="I30" s="26">
        <v>1435</v>
      </c>
      <c r="J30" s="27"/>
      <c r="K30" s="27"/>
      <c r="L30" s="19">
        <f t="shared" si="2"/>
        <v>0</v>
      </c>
      <c r="M30" s="27"/>
      <c r="N30" s="19">
        <f t="shared" si="3"/>
        <v>3035</v>
      </c>
      <c r="O30" s="20">
        <f t="shared" si="4"/>
        <v>0.2537625418060201</v>
      </c>
    </row>
    <row r="31" spans="1:15" ht="15.75">
      <c r="A31" s="16">
        <v>24</v>
      </c>
      <c r="B31" s="17">
        <v>14</v>
      </c>
      <c r="C31" s="32" t="s">
        <v>39</v>
      </c>
      <c r="D31" s="26">
        <v>2</v>
      </c>
      <c r="E31" s="26"/>
      <c r="F31" s="18">
        <f t="shared" si="0"/>
        <v>800</v>
      </c>
      <c r="G31" s="26">
        <v>2</v>
      </c>
      <c r="H31" s="18">
        <f t="shared" si="1"/>
        <v>800</v>
      </c>
      <c r="I31" s="26">
        <v>1390</v>
      </c>
      <c r="J31" s="27"/>
      <c r="K31" s="27"/>
      <c r="L31" s="19">
        <f t="shared" si="2"/>
        <v>0</v>
      </c>
      <c r="M31" s="27"/>
      <c r="N31" s="19">
        <f t="shared" si="3"/>
        <v>2990</v>
      </c>
      <c r="O31" s="20">
        <f t="shared" si="4"/>
        <v>0.25</v>
      </c>
    </row>
    <row r="32" spans="1:15" ht="15.75">
      <c r="A32" s="16">
        <v>25</v>
      </c>
      <c r="B32" s="17">
        <v>19</v>
      </c>
      <c r="C32" s="32" t="s">
        <v>44</v>
      </c>
      <c r="D32" s="26">
        <v>2</v>
      </c>
      <c r="E32" s="26">
        <v>1</v>
      </c>
      <c r="F32" s="18">
        <f t="shared" si="0"/>
        <v>1200</v>
      </c>
      <c r="G32" s="26">
        <v>2</v>
      </c>
      <c r="H32" s="18">
        <f t="shared" si="1"/>
        <v>800</v>
      </c>
      <c r="I32" s="26">
        <v>880</v>
      </c>
      <c r="J32" s="27"/>
      <c r="K32" s="27"/>
      <c r="L32" s="19">
        <f t="shared" si="2"/>
        <v>0</v>
      </c>
      <c r="M32" s="27"/>
      <c r="N32" s="19">
        <f t="shared" si="3"/>
        <v>2880</v>
      </c>
      <c r="O32" s="20">
        <f t="shared" si="4"/>
        <v>0.2408026755852843</v>
      </c>
    </row>
    <row r="33" spans="1:15" ht="15.75">
      <c r="A33" s="16">
        <v>26</v>
      </c>
      <c r="B33" s="17">
        <v>7</v>
      </c>
      <c r="C33" s="32" t="s">
        <v>32</v>
      </c>
      <c r="D33" s="26">
        <v>2</v>
      </c>
      <c r="E33" s="26"/>
      <c r="F33" s="18">
        <f t="shared" si="0"/>
        <v>800</v>
      </c>
      <c r="G33" s="26">
        <v>2</v>
      </c>
      <c r="H33" s="18">
        <f t="shared" si="1"/>
        <v>800</v>
      </c>
      <c r="I33" s="26">
        <v>1225</v>
      </c>
      <c r="J33" s="27"/>
      <c r="K33" s="27"/>
      <c r="L33" s="19">
        <f t="shared" si="2"/>
        <v>0</v>
      </c>
      <c r="M33" s="27"/>
      <c r="N33" s="19">
        <f t="shared" si="3"/>
        <v>2825</v>
      </c>
      <c r="O33" s="20">
        <f t="shared" si="4"/>
        <v>0.23620401337792643</v>
      </c>
    </row>
    <row r="34" spans="1:15" ht="15.75">
      <c r="A34" s="16">
        <v>27</v>
      </c>
      <c r="B34" s="17">
        <v>17</v>
      </c>
      <c r="C34" s="32" t="s">
        <v>42</v>
      </c>
      <c r="D34" s="26">
        <v>2</v>
      </c>
      <c r="E34" s="26"/>
      <c r="F34" s="18">
        <f t="shared" si="0"/>
        <v>800</v>
      </c>
      <c r="G34" s="26">
        <v>2</v>
      </c>
      <c r="H34" s="18">
        <f t="shared" si="1"/>
        <v>800</v>
      </c>
      <c r="I34" s="26">
        <v>940</v>
      </c>
      <c r="J34" s="27"/>
      <c r="K34" s="27"/>
      <c r="L34" s="19">
        <f t="shared" si="2"/>
        <v>0</v>
      </c>
      <c r="M34" s="27"/>
      <c r="N34" s="19">
        <f t="shared" si="3"/>
        <v>2540</v>
      </c>
      <c r="O34" s="20">
        <f t="shared" si="4"/>
        <v>0.21237458193979933</v>
      </c>
    </row>
    <row r="35" spans="1:15" ht="15.75">
      <c r="A35" s="16">
        <v>28</v>
      </c>
      <c r="B35" s="17">
        <v>23</v>
      </c>
      <c r="C35" s="32" t="s">
        <v>48</v>
      </c>
      <c r="D35" s="26">
        <v>2</v>
      </c>
      <c r="E35" s="26"/>
      <c r="F35" s="18">
        <f t="shared" si="0"/>
        <v>800</v>
      </c>
      <c r="G35" s="26">
        <v>1</v>
      </c>
      <c r="H35" s="18">
        <f t="shared" si="1"/>
        <v>400</v>
      </c>
      <c r="I35" s="26">
        <v>1160</v>
      </c>
      <c r="J35" s="27"/>
      <c r="K35" s="27"/>
      <c r="L35" s="19">
        <f t="shared" si="2"/>
        <v>0</v>
      </c>
      <c r="M35" s="27"/>
      <c r="N35" s="19">
        <f t="shared" si="3"/>
        <v>2360</v>
      </c>
      <c r="O35" s="20">
        <f t="shared" si="4"/>
        <v>0.19732441471571907</v>
      </c>
    </row>
    <row r="36" spans="1:15" ht="15.75">
      <c r="A36" s="16">
        <v>29</v>
      </c>
      <c r="B36" s="17">
        <v>29</v>
      </c>
      <c r="C36" s="32" t="s">
        <v>54</v>
      </c>
      <c r="D36" s="25">
        <v>2</v>
      </c>
      <c r="E36" s="25"/>
      <c r="F36" s="18">
        <f t="shared" si="0"/>
        <v>800</v>
      </c>
      <c r="G36" s="26">
        <v>1</v>
      </c>
      <c r="H36" s="18">
        <f t="shared" si="1"/>
        <v>400</v>
      </c>
      <c r="I36" s="26">
        <v>1145</v>
      </c>
      <c r="J36" s="27"/>
      <c r="K36" s="27"/>
      <c r="L36" s="19">
        <f t="shared" si="2"/>
        <v>0</v>
      </c>
      <c r="M36" s="27"/>
      <c r="N36" s="19">
        <f t="shared" si="3"/>
        <v>2345</v>
      </c>
      <c r="O36" s="20">
        <f t="shared" si="4"/>
        <v>0.19607023411371238</v>
      </c>
    </row>
    <row r="37" spans="1:15" ht="15.75">
      <c r="A37" s="16">
        <v>30</v>
      </c>
      <c r="B37" s="17">
        <v>26</v>
      </c>
      <c r="C37" s="32" t="s">
        <v>51</v>
      </c>
      <c r="D37" s="25">
        <v>2</v>
      </c>
      <c r="E37" s="25"/>
      <c r="F37" s="18">
        <f t="shared" si="0"/>
        <v>800</v>
      </c>
      <c r="G37" s="26">
        <v>1</v>
      </c>
      <c r="H37" s="18">
        <f t="shared" si="1"/>
        <v>400</v>
      </c>
      <c r="I37" s="26">
        <v>1115</v>
      </c>
      <c r="J37" s="27"/>
      <c r="K37" s="27"/>
      <c r="L37" s="19">
        <f t="shared" si="2"/>
        <v>0</v>
      </c>
      <c r="M37" s="27"/>
      <c r="N37" s="19">
        <f t="shared" si="3"/>
        <v>2315</v>
      </c>
      <c r="O37" s="20">
        <f t="shared" si="4"/>
        <v>0.193561872909699</v>
      </c>
    </row>
    <row r="38" spans="1:15" ht="15.75">
      <c r="A38" s="16">
        <v>31</v>
      </c>
      <c r="B38" s="17">
        <v>30</v>
      </c>
      <c r="C38" s="32" t="s">
        <v>55</v>
      </c>
      <c r="D38" s="26">
        <v>2</v>
      </c>
      <c r="E38" s="26"/>
      <c r="F38" s="18">
        <f t="shared" si="0"/>
        <v>800</v>
      </c>
      <c r="G38" s="26">
        <v>1</v>
      </c>
      <c r="H38" s="18">
        <f t="shared" si="1"/>
        <v>400</v>
      </c>
      <c r="I38" s="26">
        <v>1095</v>
      </c>
      <c r="J38" s="27"/>
      <c r="K38" s="27"/>
      <c r="L38" s="19">
        <f t="shared" si="2"/>
        <v>0</v>
      </c>
      <c r="M38" s="27"/>
      <c r="N38" s="19">
        <f t="shared" si="3"/>
        <v>2295</v>
      </c>
      <c r="O38" s="20">
        <f t="shared" si="4"/>
        <v>0.19188963210702342</v>
      </c>
    </row>
    <row r="39" spans="1:15" ht="15.75">
      <c r="A39" s="16">
        <v>32</v>
      </c>
      <c r="B39" s="17">
        <v>41</v>
      </c>
      <c r="C39" s="32" t="s">
        <v>65</v>
      </c>
      <c r="D39" s="26">
        <v>1</v>
      </c>
      <c r="E39" s="26">
        <v>1</v>
      </c>
      <c r="F39" s="18">
        <f t="shared" si="0"/>
        <v>800</v>
      </c>
      <c r="G39" s="26">
        <v>2</v>
      </c>
      <c r="H39" s="18">
        <f t="shared" si="1"/>
        <v>800</v>
      </c>
      <c r="I39" s="26">
        <v>655</v>
      </c>
      <c r="J39" s="27"/>
      <c r="K39" s="27"/>
      <c r="L39" s="19">
        <f t="shared" si="2"/>
        <v>0</v>
      </c>
      <c r="M39" s="27"/>
      <c r="N39" s="19">
        <f t="shared" si="3"/>
        <v>2255</v>
      </c>
      <c r="O39" s="20">
        <f t="shared" si="4"/>
        <v>0.18854515050167225</v>
      </c>
    </row>
    <row r="40" spans="1:15" ht="15.75">
      <c r="A40" s="16">
        <v>33</v>
      </c>
      <c r="B40" s="17">
        <v>2</v>
      </c>
      <c r="C40" s="32" t="s">
        <v>27</v>
      </c>
      <c r="D40" s="26">
        <v>2</v>
      </c>
      <c r="E40" s="26"/>
      <c r="F40" s="18">
        <f aca="true" t="shared" si="5" ref="F40:F67">(+E40+D40)*$I$2</f>
        <v>800</v>
      </c>
      <c r="G40" s="26">
        <v>1</v>
      </c>
      <c r="H40" s="18">
        <f aca="true" t="shared" si="6" ref="H40:H67">+G40*$I$2</f>
        <v>400</v>
      </c>
      <c r="I40" s="26">
        <v>1155</v>
      </c>
      <c r="J40" s="27"/>
      <c r="K40" s="27"/>
      <c r="L40" s="19">
        <f aca="true" t="shared" si="7" ref="L40:L67">1000*(+K40+J40)</f>
        <v>0</v>
      </c>
      <c r="M40" s="27">
        <v>1</v>
      </c>
      <c r="N40" s="19">
        <f aca="true" t="shared" si="8" ref="N40:N67">+I40+H40+F40+L40-($I$2*M40)</f>
        <v>1955</v>
      </c>
      <c r="O40" s="20">
        <f aca="true" t="shared" si="9" ref="O40:O67">IF(ISERROR(+N40/MAX($N$8:$N$67)),0,+N40/MAX($N$8:$N$67))</f>
        <v>0.16346153846153846</v>
      </c>
    </row>
    <row r="41" spans="1:15" ht="15.75">
      <c r="A41" s="16">
        <v>34</v>
      </c>
      <c r="B41" s="17">
        <v>39</v>
      </c>
      <c r="C41" s="32" t="s">
        <v>67</v>
      </c>
      <c r="D41" s="26">
        <v>1</v>
      </c>
      <c r="E41" s="26"/>
      <c r="F41" s="18">
        <f t="shared" si="5"/>
        <v>400</v>
      </c>
      <c r="G41" s="26">
        <v>1</v>
      </c>
      <c r="H41" s="18">
        <f t="shared" si="6"/>
        <v>400</v>
      </c>
      <c r="I41" s="26">
        <v>715</v>
      </c>
      <c r="J41" s="27"/>
      <c r="K41" s="27"/>
      <c r="L41" s="19">
        <f t="shared" si="7"/>
        <v>0</v>
      </c>
      <c r="M41" s="27"/>
      <c r="N41" s="19">
        <f t="shared" si="8"/>
        <v>1515</v>
      </c>
      <c r="O41" s="20">
        <f t="shared" si="9"/>
        <v>0.12667224080267558</v>
      </c>
    </row>
    <row r="42" spans="1:15" ht="15.75">
      <c r="A42" s="16">
        <v>35</v>
      </c>
      <c r="B42" s="17">
        <v>32</v>
      </c>
      <c r="C42" s="32" t="s">
        <v>57</v>
      </c>
      <c r="D42" s="26">
        <v>1</v>
      </c>
      <c r="E42" s="26"/>
      <c r="F42" s="18">
        <f t="shared" si="5"/>
        <v>400</v>
      </c>
      <c r="G42" s="26">
        <v>1</v>
      </c>
      <c r="H42" s="18">
        <f t="shared" si="6"/>
        <v>400</v>
      </c>
      <c r="I42" s="26">
        <v>450</v>
      </c>
      <c r="J42" s="27"/>
      <c r="K42" s="27"/>
      <c r="L42" s="19">
        <f t="shared" si="7"/>
        <v>0</v>
      </c>
      <c r="M42" s="27"/>
      <c r="N42" s="19">
        <f t="shared" si="8"/>
        <v>1250</v>
      </c>
      <c r="O42" s="20">
        <f t="shared" si="9"/>
        <v>0.10451505016722408</v>
      </c>
    </row>
    <row r="43" spans="1:15" ht="15.75">
      <c r="A43" s="16">
        <v>36</v>
      </c>
      <c r="B43" s="17">
        <v>4</v>
      </c>
      <c r="C43" s="32" t="s">
        <v>29</v>
      </c>
      <c r="D43" s="26">
        <v>0</v>
      </c>
      <c r="E43" s="26"/>
      <c r="F43" s="18">
        <f t="shared" si="5"/>
        <v>0</v>
      </c>
      <c r="G43" s="26"/>
      <c r="H43" s="18">
        <f t="shared" si="6"/>
        <v>0</v>
      </c>
      <c r="I43" s="26"/>
      <c r="J43" s="27"/>
      <c r="K43" s="27"/>
      <c r="L43" s="19">
        <f t="shared" si="7"/>
        <v>0</v>
      </c>
      <c r="M43" s="27"/>
      <c r="N43" s="19">
        <f t="shared" si="8"/>
        <v>0</v>
      </c>
      <c r="O43" s="20">
        <f t="shared" si="9"/>
        <v>0</v>
      </c>
    </row>
    <row r="44" spans="1:15" ht="15.75">
      <c r="A44" s="16">
        <v>37</v>
      </c>
      <c r="B44" s="17">
        <v>40</v>
      </c>
      <c r="C44" s="32" t="s">
        <v>64</v>
      </c>
      <c r="D44" s="26">
        <v>0</v>
      </c>
      <c r="E44" s="26"/>
      <c r="F44" s="18">
        <f t="shared" si="5"/>
        <v>0</v>
      </c>
      <c r="G44" s="26">
        <v>0</v>
      </c>
      <c r="H44" s="18">
        <f t="shared" si="6"/>
        <v>0</v>
      </c>
      <c r="I44" s="26"/>
      <c r="J44" s="27"/>
      <c r="K44" s="27"/>
      <c r="L44" s="19">
        <f t="shared" si="7"/>
        <v>0</v>
      </c>
      <c r="M44" s="27"/>
      <c r="N44" s="19">
        <f t="shared" si="8"/>
        <v>0</v>
      </c>
      <c r="O44" s="20">
        <f t="shared" si="9"/>
        <v>0</v>
      </c>
    </row>
    <row r="45" spans="1:15" ht="15.75">
      <c r="A45" s="16">
        <v>38</v>
      </c>
      <c r="B45" s="17">
        <v>11</v>
      </c>
      <c r="C45" s="32" t="s">
        <v>36</v>
      </c>
      <c r="D45" s="26"/>
      <c r="E45" s="26"/>
      <c r="F45" s="18">
        <f t="shared" si="5"/>
        <v>0</v>
      </c>
      <c r="G45" s="26"/>
      <c r="H45" s="18">
        <f t="shared" si="6"/>
        <v>0</v>
      </c>
      <c r="I45" s="26"/>
      <c r="J45" s="27"/>
      <c r="K45" s="27"/>
      <c r="L45" s="19">
        <f t="shared" si="7"/>
        <v>0</v>
      </c>
      <c r="M45" s="27"/>
      <c r="N45" s="19">
        <f t="shared" si="8"/>
        <v>0</v>
      </c>
      <c r="O45" s="20">
        <f t="shared" si="9"/>
        <v>0</v>
      </c>
    </row>
    <row r="46" spans="1:15" ht="31.5">
      <c r="A46" s="16">
        <v>39</v>
      </c>
      <c r="B46" s="17">
        <v>18</v>
      </c>
      <c r="C46" s="32" t="s">
        <v>43</v>
      </c>
      <c r="D46" s="26"/>
      <c r="E46" s="26"/>
      <c r="F46" s="18">
        <f t="shared" si="5"/>
        <v>0</v>
      </c>
      <c r="G46" s="26"/>
      <c r="H46" s="18">
        <f t="shared" si="6"/>
        <v>0</v>
      </c>
      <c r="I46" s="26"/>
      <c r="J46" s="27"/>
      <c r="K46" s="27"/>
      <c r="L46" s="19">
        <f t="shared" si="7"/>
        <v>0</v>
      </c>
      <c r="M46" s="27"/>
      <c r="N46" s="19">
        <f t="shared" si="8"/>
        <v>0</v>
      </c>
      <c r="O46" s="20">
        <f t="shared" si="9"/>
        <v>0</v>
      </c>
    </row>
    <row r="47" spans="1:15" ht="15.75">
      <c r="A47" s="16">
        <v>40</v>
      </c>
      <c r="B47" s="17">
        <v>21</v>
      </c>
      <c r="C47" s="32" t="s">
        <v>46</v>
      </c>
      <c r="D47" s="26"/>
      <c r="E47" s="26"/>
      <c r="F47" s="18">
        <f t="shared" si="5"/>
        <v>0</v>
      </c>
      <c r="G47" s="26"/>
      <c r="H47" s="18">
        <f t="shared" si="6"/>
        <v>0</v>
      </c>
      <c r="I47" s="26"/>
      <c r="J47" s="27"/>
      <c r="K47" s="27"/>
      <c r="L47" s="19">
        <f t="shared" si="7"/>
        <v>0</v>
      </c>
      <c r="M47" s="27"/>
      <c r="N47" s="19">
        <f t="shared" si="8"/>
        <v>0</v>
      </c>
      <c r="O47" s="20">
        <f t="shared" si="9"/>
        <v>0</v>
      </c>
    </row>
    <row r="48" spans="1:15" ht="15.75">
      <c r="A48" s="16">
        <v>41</v>
      </c>
      <c r="B48" s="17">
        <v>22</v>
      </c>
      <c r="C48" s="32" t="s">
        <v>47</v>
      </c>
      <c r="D48" s="26"/>
      <c r="E48" s="26"/>
      <c r="F48" s="18">
        <f t="shared" si="5"/>
        <v>0</v>
      </c>
      <c r="G48" s="26"/>
      <c r="H48" s="18">
        <f t="shared" si="6"/>
        <v>0</v>
      </c>
      <c r="I48" s="26"/>
      <c r="J48" s="27"/>
      <c r="K48" s="27"/>
      <c r="L48" s="19">
        <f t="shared" si="7"/>
        <v>0</v>
      </c>
      <c r="M48" s="27"/>
      <c r="N48" s="19">
        <f t="shared" si="8"/>
        <v>0</v>
      </c>
      <c r="O48" s="20">
        <f t="shared" si="9"/>
        <v>0</v>
      </c>
    </row>
    <row r="49" spans="1:15" ht="15.75">
      <c r="A49" s="16">
        <v>42</v>
      </c>
      <c r="B49" s="17">
        <v>33</v>
      </c>
      <c r="C49" s="32" t="s">
        <v>58</v>
      </c>
      <c r="D49" s="26"/>
      <c r="E49" s="26"/>
      <c r="F49" s="18">
        <f t="shared" si="5"/>
        <v>0</v>
      </c>
      <c r="G49" s="26"/>
      <c r="H49" s="18">
        <f t="shared" si="6"/>
        <v>0</v>
      </c>
      <c r="I49" s="26"/>
      <c r="J49" s="27"/>
      <c r="K49" s="27"/>
      <c r="L49" s="19">
        <f t="shared" si="7"/>
        <v>0</v>
      </c>
      <c r="M49" s="27"/>
      <c r="N49" s="19">
        <f t="shared" si="8"/>
        <v>0</v>
      </c>
      <c r="O49" s="20">
        <f t="shared" si="9"/>
        <v>0</v>
      </c>
    </row>
    <row r="50" spans="1:15" ht="15.75">
      <c r="A50" s="16">
        <v>43</v>
      </c>
      <c r="B50" s="17">
        <v>43</v>
      </c>
      <c r="C50" s="32"/>
      <c r="D50" s="26"/>
      <c r="E50" s="26"/>
      <c r="F50" s="18">
        <f t="shared" si="5"/>
        <v>0</v>
      </c>
      <c r="G50" s="26"/>
      <c r="H50" s="18">
        <f t="shared" si="6"/>
        <v>0</v>
      </c>
      <c r="I50" s="26"/>
      <c r="J50" s="27"/>
      <c r="K50" s="27"/>
      <c r="L50" s="19">
        <f t="shared" si="7"/>
        <v>0</v>
      </c>
      <c r="M50" s="27"/>
      <c r="N50" s="19">
        <f t="shared" si="8"/>
        <v>0</v>
      </c>
      <c r="O50" s="20">
        <f t="shared" si="9"/>
        <v>0</v>
      </c>
    </row>
    <row r="51" spans="1:15" ht="15.75">
      <c r="A51" s="16">
        <v>44</v>
      </c>
      <c r="B51" s="17">
        <v>44</v>
      </c>
      <c r="C51" s="32"/>
      <c r="D51" s="26"/>
      <c r="E51" s="26"/>
      <c r="F51" s="18">
        <f t="shared" si="5"/>
        <v>0</v>
      </c>
      <c r="G51" s="26"/>
      <c r="H51" s="18">
        <f t="shared" si="6"/>
        <v>0</v>
      </c>
      <c r="I51" s="26"/>
      <c r="J51" s="27"/>
      <c r="K51" s="27"/>
      <c r="L51" s="19">
        <f t="shared" si="7"/>
        <v>0</v>
      </c>
      <c r="M51" s="27"/>
      <c r="N51" s="19">
        <f t="shared" si="8"/>
        <v>0</v>
      </c>
      <c r="O51" s="20">
        <f t="shared" si="9"/>
        <v>0</v>
      </c>
    </row>
    <row r="52" spans="1:15" ht="15.75">
      <c r="A52" s="16">
        <v>45</v>
      </c>
      <c r="B52" s="17">
        <v>45</v>
      </c>
      <c r="C52" s="32"/>
      <c r="D52" s="26"/>
      <c r="E52" s="26"/>
      <c r="F52" s="18">
        <f t="shared" si="5"/>
        <v>0</v>
      </c>
      <c r="G52" s="26"/>
      <c r="H52" s="18">
        <f t="shared" si="6"/>
        <v>0</v>
      </c>
      <c r="I52" s="26"/>
      <c r="J52" s="27"/>
      <c r="K52" s="27"/>
      <c r="L52" s="19">
        <f t="shared" si="7"/>
        <v>0</v>
      </c>
      <c r="M52" s="27"/>
      <c r="N52" s="19">
        <f t="shared" si="8"/>
        <v>0</v>
      </c>
      <c r="O52" s="20">
        <f t="shared" si="9"/>
        <v>0</v>
      </c>
    </row>
    <row r="53" spans="1:15" ht="15.75">
      <c r="A53" s="16">
        <v>46</v>
      </c>
      <c r="B53" s="17">
        <v>46</v>
      </c>
      <c r="C53" s="32"/>
      <c r="D53" s="26"/>
      <c r="E53" s="26"/>
      <c r="F53" s="18">
        <f t="shared" si="5"/>
        <v>0</v>
      </c>
      <c r="G53" s="26"/>
      <c r="H53" s="18">
        <f t="shared" si="6"/>
        <v>0</v>
      </c>
      <c r="I53" s="26"/>
      <c r="J53" s="27"/>
      <c r="K53" s="27"/>
      <c r="L53" s="19">
        <f t="shared" si="7"/>
        <v>0</v>
      </c>
      <c r="M53" s="27"/>
      <c r="N53" s="19">
        <f t="shared" si="8"/>
        <v>0</v>
      </c>
      <c r="O53" s="20">
        <f t="shared" si="9"/>
        <v>0</v>
      </c>
    </row>
    <row r="54" spans="1:15" ht="15.75">
      <c r="A54" s="16">
        <v>47</v>
      </c>
      <c r="B54" s="17">
        <v>47</v>
      </c>
      <c r="C54" s="32"/>
      <c r="D54" s="26"/>
      <c r="E54" s="26"/>
      <c r="F54" s="18">
        <f t="shared" si="5"/>
        <v>0</v>
      </c>
      <c r="G54" s="26"/>
      <c r="H54" s="18">
        <f t="shared" si="6"/>
        <v>0</v>
      </c>
      <c r="I54" s="26"/>
      <c r="J54" s="27"/>
      <c r="K54" s="27"/>
      <c r="L54" s="19">
        <f t="shared" si="7"/>
        <v>0</v>
      </c>
      <c r="M54" s="27"/>
      <c r="N54" s="19">
        <f t="shared" si="8"/>
        <v>0</v>
      </c>
      <c r="O54" s="20">
        <f t="shared" si="9"/>
        <v>0</v>
      </c>
    </row>
    <row r="55" spans="1:15" ht="15.75">
      <c r="A55" s="16">
        <v>48</v>
      </c>
      <c r="B55" s="17">
        <v>48</v>
      </c>
      <c r="C55" s="32"/>
      <c r="D55" s="26"/>
      <c r="E55" s="26"/>
      <c r="F55" s="18">
        <f t="shared" si="5"/>
        <v>0</v>
      </c>
      <c r="G55" s="26"/>
      <c r="H55" s="18">
        <f t="shared" si="6"/>
        <v>0</v>
      </c>
      <c r="I55" s="26"/>
      <c r="J55" s="27"/>
      <c r="K55" s="27"/>
      <c r="L55" s="19">
        <f t="shared" si="7"/>
        <v>0</v>
      </c>
      <c r="M55" s="27"/>
      <c r="N55" s="19">
        <f t="shared" si="8"/>
        <v>0</v>
      </c>
      <c r="O55" s="20">
        <f t="shared" si="9"/>
        <v>0</v>
      </c>
    </row>
    <row r="56" spans="1:15" ht="15.75">
      <c r="A56" s="16">
        <v>49</v>
      </c>
      <c r="B56" s="17">
        <v>49</v>
      </c>
      <c r="C56" s="32"/>
      <c r="D56" s="26"/>
      <c r="E56" s="26"/>
      <c r="F56" s="18">
        <f t="shared" si="5"/>
        <v>0</v>
      </c>
      <c r="G56" s="26"/>
      <c r="H56" s="18">
        <f t="shared" si="6"/>
        <v>0</v>
      </c>
      <c r="I56" s="26"/>
      <c r="J56" s="27"/>
      <c r="K56" s="27"/>
      <c r="L56" s="19">
        <f t="shared" si="7"/>
        <v>0</v>
      </c>
      <c r="M56" s="27"/>
      <c r="N56" s="19">
        <f t="shared" si="8"/>
        <v>0</v>
      </c>
      <c r="O56" s="20">
        <f t="shared" si="9"/>
        <v>0</v>
      </c>
    </row>
    <row r="57" spans="1:15" ht="15.75">
      <c r="A57" s="16">
        <v>50</v>
      </c>
      <c r="B57" s="17">
        <v>50</v>
      </c>
      <c r="C57" s="32"/>
      <c r="D57" s="26"/>
      <c r="E57" s="26"/>
      <c r="F57" s="18">
        <f t="shared" si="5"/>
        <v>0</v>
      </c>
      <c r="G57" s="26"/>
      <c r="H57" s="18">
        <f t="shared" si="6"/>
        <v>0</v>
      </c>
      <c r="I57" s="26"/>
      <c r="J57" s="27"/>
      <c r="K57" s="27"/>
      <c r="L57" s="19">
        <f t="shared" si="7"/>
        <v>0</v>
      </c>
      <c r="M57" s="27"/>
      <c r="N57" s="19">
        <f t="shared" si="8"/>
        <v>0</v>
      </c>
      <c r="O57" s="20">
        <f t="shared" si="9"/>
        <v>0</v>
      </c>
    </row>
    <row r="58" spans="1:15" ht="15.75">
      <c r="A58" s="16">
        <v>51</v>
      </c>
      <c r="B58" s="17">
        <v>51</v>
      </c>
      <c r="C58" s="32"/>
      <c r="D58" s="26"/>
      <c r="E58" s="26"/>
      <c r="F58" s="18">
        <f t="shared" si="5"/>
        <v>0</v>
      </c>
      <c r="G58" s="26"/>
      <c r="H58" s="18">
        <f t="shared" si="6"/>
        <v>0</v>
      </c>
      <c r="I58" s="26"/>
      <c r="J58" s="27"/>
      <c r="K58" s="27"/>
      <c r="L58" s="19">
        <f t="shared" si="7"/>
        <v>0</v>
      </c>
      <c r="M58" s="27"/>
      <c r="N58" s="19">
        <f t="shared" si="8"/>
        <v>0</v>
      </c>
      <c r="O58" s="20">
        <f t="shared" si="9"/>
        <v>0</v>
      </c>
    </row>
    <row r="59" spans="1:15" ht="15.75">
      <c r="A59" s="16">
        <v>52</v>
      </c>
      <c r="B59" s="17">
        <v>52</v>
      </c>
      <c r="C59" s="32"/>
      <c r="D59" s="26"/>
      <c r="E59" s="26"/>
      <c r="F59" s="18">
        <f t="shared" si="5"/>
        <v>0</v>
      </c>
      <c r="G59" s="26"/>
      <c r="H59" s="18">
        <f t="shared" si="6"/>
        <v>0</v>
      </c>
      <c r="I59" s="26"/>
      <c r="J59" s="27"/>
      <c r="K59" s="27"/>
      <c r="L59" s="19">
        <f t="shared" si="7"/>
        <v>0</v>
      </c>
      <c r="M59" s="27"/>
      <c r="N59" s="19">
        <f t="shared" si="8"/>
        <v>0</v>
      </c>
      <c r="O59" s="20">
        <f t="shared" si="9"/>
        <v>0</v>
      </c>
    </row>
    <row r="60" spans="1:15" ht="15.75">
      <c r="A60" s="16">
        <v>53</v>
      </c>
      <c r="B60" s="17">
        <v>53</v>
      </c>
      <c r="C60" s="32"/>
      <c r="D60" s="26"/>
      <c r="E60" s="26"/>
      <c r="F60" s="18">
        <f t="shared" si="5"/>
        <v>0</v>
      </c>
      <c r="G60" s="26"/>
      <c r="H60" s="18">
        <f t="shared" si="6"/>
        <v>0</v>
      </c>
      <c r="I60" s="26"/>
      <c r="J60" s="27"/>
      <c r="K60" s="27"/>
      <c r="L60" s="19">
        <f t="shared" si="7"/>
        <v>0</v>
      </c>
      <c r="M60" s="27"/>
      <c r="N60" s="19">
        <f t="shared" si="8"/>
        <v>0</v>
      </c>
      <c r="O60" s="20">
        <f t="shared" si="9"/>
        <v>0</v>
      </c>
    </row>
    <row r="61" spans="1:15" ht="15.75">
      <c r="A61" s="16">
        <v>54</v>
      </c>
      <c r="B61" s="17">
        <v>54</v>
      </c>
      <c r="C61" s="32"/>
      <c r="D61" s="26"/>
      <c r="E61" s="26"/>
      <c r="F61" s="18">
        <f t="shared" si="5"/>
        <v>0</v>
      </c>
      <c r="G61" s="26"/>
      <c r="H61" s="18">
        <f t="shared" si="6"/>
        <v>0</v>
      </c>
      <c r="I61" s="26"/>
      <c r="J61" s="27"/>
      <c r="K61" s="27"/>
      <c r="L61" s="19">
        <f t="shared" si="7"/>
        <v>0</v>
      </c>
      <c r="M61" s="27"/>
      <c r="N61" s="19">
        <f t="shared" si="8"/>
        <v>0</v>
      </c>
      <c r="O61" s="20">
        <f t="shared" si="9"/>
        <v>0</v>
      </c>
    </row>
    <row r="62" spans="1:15" ht="15.75">
      <c r="A62" s="16">
        <v>55</v>
      </c>
      <c r="B62" s="17">
        <v>55</v>
      </c>
      <c r="C62" s="32"/>
      <c r="D62" s="26"/>
      <c r="E62" s="26"/>
      <c r="F62" s="18">
        <f t="shared" si="5"/>
        <v>0</v>
      </c>
      <c r="G62" s="26"/>
      <c r="H62" s="18">
        <f t="shared" si="6"/>
        <v>0</v>
      </c>
      <c r="I62" s="26"/>
      <c r="J62" s="27"/>
      <c r="K62" s="27"/>
      <c r="L62" s="19">
        <f t="shared" si="7"/>
        <v>0</v>
      </c>
      <c r="M62" s="27"/>
      <c r="N62" s="19">
        <f t="shared" si="8"/>
        <v>0</v>
      </c>
      <c r="O62" s="20">
        <f t="shared" si="9"/>
        <v>0</v>
      </c>
    </row>
    <row r="63" spans="1:15" ht="15.75">
      <c r="A63" s="16">
        <v>56</v>
      </c>
      <c r="B63" s="17">
        <v>56</v>
      </c>
      <c r="C63" s="32"/>
      <c r="D63" s="26"/>
      <c r="E63" s="26"/>
      <c r="F63" s="18">
        <f t="shared" si="5"/>
        <v>0</v>
      </c>
      <c r="G63" s="26"/>
      <c r="H63" s="18">
        <f t="shared" si="6"/>
        <v>0</v>
      </c>
      <c r="I63" s="26"/>
      <c r="J63" s="27"/>
      <c r="K63" s="27"/>
      <c r="L63" s="19">
        <f t="shared" si="7"/>
        <v>0</v>
      </c>
      <c r="M63" s="27"/>
      <c r="N63" s="19">
        <f t="shared" si="8"/>
        <v>0</v>
      </c>
      <c r="O63" s="20">
        <f t="shared" si="9"/>
        <v>0</v>
      </c>
    </row>
    <row r="64" spans="1:15" ht="15.75">
      <c r="A64" s="16">
        <v>57</v>
      </c>
      <c r="B64" s="17">
        <v>57</v>
      </c>
      <c r="C64" s="32"/>
      <c r="D64" s="26"/>
      <c r="E64" s="26"/>
      <c r="F64" s="18">
        <f t="shared" si="5"/>
        <v>0</v>
      </c>
      <c r="G64" s="26"/>
      <c r="H64" s="18">
        <f t="shared" si="6"/>
        <v>0</v>
      </c>
      <c r="I64" s="26"/>
      <c r="J64" s="27"/>
      <c r="K64" s="27"/>
      <c r="L64" s="19">
        <f t="shared" si="7"/>
        <v>0</v>
      </c>
      <c r="M64" s="27"/>
      <c r="N64" s="19">
        <f t="shared" si="8"/>
        <v>0</v>
      </c>
      <c r="O64" s="20">
        <f t="shared" si="9"/>
        <v>0</v>
      </c>
    </row>
    <row r="65" spans="1:15" ht="15.75">
      <c r="A65" s="16">
        <v>58</v>
      </c>
      <c r="B65" s="17">
        <v>58</v>
      </c>
      <c r="C65" s="32"/>
      <c r="D65" s="26"/>
      <c r="E65" s="26"/>
      <c r="F65" s="18">
        <f t="shared" si="5"/>
        <v>0</v>
      </c>
      <c r="G65" s="26"/>
      <c r="H65" s="18">
        <f t="shared" si="6"/>
        <v>0</v>
      </c>
      <c r="I65" s="26"/>
      <c r="J65" s="27"/>
      <c r="K65" s="27"/>
      <c r="L65" s="19">
        <f t="shared" si="7"/>
        <v>0</v>
      </c>
      <c r="M65" s="27"/>
      <c r="N65" s="19">
        <f t="shared" si="8"/>
        <v>0</v>
      </c>
      <c r="O65" s="20">
        <f t="shared" si="9"/>
        <v>0</v>
      </c>
    </row>
    <row r="66" spans="1:15" ht="15.75">
      <c r="A66" s="16">
        <v>59</v>
      </c>
      <c r="B66" s="17">
        <v>59</v>
      </c>
      <c r="C66" s="32"/>
      <c r="D66" s="25"/>
      <c r="E66" s="25"/>
      <c r="F66" s="18">
        <f t="shared" si="5"/>
        <v>0</v>
      </c>
      <c r="G66" s="26"/>
      <c r="H66" s="18">
        <f t="shared" si="6"/>
        <v>0</v>
      </c>
      <c r="I66" s="26"/>
      <c r="J66" s="27"/>
      <c r="K66" s="27"/>
      <c r="L66" s="19">
        <f t="shared" si="7"/>
        <v>0</v>
      </c>
      <c r="M66" s="27"/>
      <c r="N66" s="19">
        <f t="shared" si="8"/>
        <v>0</v>
      </c>
      <c r="O66" s="20">
        <f t="shared" si="9"/>
        <v>0</v>
      </c>
    </row>
    <row r="67" spans="1:15" ht="16.5" thickBot="1">
      <c r="A67" s="16">
        <v>60</v>
      </c>
      <c r="B67" s="17">
        <v>60</v>
      </c>
      <c r="C67" s="34"/>
      <c r="D67" s="25"/>
      <c r="E67" s="25"/>
      <c r="F67" s="18">
        <f t="shared" si="5"/>
        <v>0</v>
      </c>
      <c r="G67" s="26"/>
      <c r="H67" s="18">
        <f t="shared" si="6"/>
        <v>0</v>
      </c>
      <c r="I67" s="26"/>
      <c r="J67" s="27"/>
      <c r="K67" s="27"/>
      <c r="L67" s="19">
        <f t="shared" si="7"/>
        <v>0</v>
      </c>
      <c r="M67" s="27"/>
      <c r="N67" s="19">
        <f t="shared" si="8"/>
        <v>0</v>
      </c>
      <c r="O67" s="20">
        <f t="shared" si="9"/>
        <v>0</v>
      </c>
    </row>
    <row r="68" ht="13.5" thickTop="1"/>
  </sheetData>
  <sheetProtection sheet="1" objects="1" scenarios="1"/>
  <mergeCells count="13">
    <mergeCell ref="O6:O7"/>
    <mergeCell ref="D6:F6"/>
    <mergeCell ref="G6:H6"/>
    <mergeCell ref="I6:I7"/>
    <mergeCell ref="J6:K6"/>
    <mergeCell ref="L6:L7"/>
    <mergeCell ref="A1:O1"/>
    <mergeCell ref="L2:O2"/>
    <mergeCell ref="A2:H2"/>
    <mergeCell ref="A4:D4"/>
    <mergeCell ref="F4:O4"/>
    <mergeCell ref="M6:M7"/>
    <mergeCell ref="N6:N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F63"/>
  <sheetViews>
    <sheetView zoomScalePageLayoutView="0" workbookViewId="0" topLeftCell="A1">
      <selection activeCell="C9" sqref="C9"/>
    </sheetView>
  </sheetViews>
  <sheetFormatPr defaultColWidth="9.140625" defaultRowHeight="12.75"/>
  <cols>
    <col min="3" max="3" width="39.140625" style="0" customWidth="1"/>
    <col min="6" max="6" width="11.421875" style="0" customWidth="1"/>
  </cols>
  <sheetData>
    <row r="1" spans="1:6" ht="12.75">
      <c r="A1" s="53" t="s">
        <v>20</v>
      </c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32.25" thickBot="1">
      <c r="A3" s="14" t="s">
        <v>11</v>
      </c>
      <c r="B3" s="15" t="s">
        <v>12</v>
      </c>
      <c r="C3" s="14" t="s">
        <v>13</v>
      </c>
      <c r="D3" s="15" t="s">
        <v>21</v>
      </c>
      <c r="E3" s="15" t="s">
        <v>22</v>
      </c>
      <c r="F3" s="21" t="s">
        <v>23</v>
      </c>
    </row>
    <row r="4" spans="1:6" ht="16.5" thickTop="1">
      <c r="A4" s="16">
        <v>1</v>
      </c>
      <c r="B4" s="16">
        <v>35</v>
      </c>
      <c r="C4" s="30" t="s">
        <v>60</v>
      </c>
      <c r="D4" s="22">
        <f>IF(ISERROR(VLOOKUP(C4,'Prima Giornata'!$C$8:$O$67,13,FALSE)),0,VLOOKUP(C4,'Prima Giornata'!$C$8:$O$67,13,FALSE))</f>
        <v>0.7633552014995314</v>
      </c>
      <c r="E4" s="22">
        <f>IF(ISERROR(VLOOKUP(C4,'Seconda Giornata'!$C$8:$O$67,13,FALSE)),0,VLOOKUP(C4,'Seconda Giornata'!$C$8:$O$67,13,FALSE))</f>
        <v>1</v>
      </c>
      <c r="F4" s="23">
        <f aca="true" t="shared" si="0" ref="F4:F35">IF(ISERROR(+E4+D4),"",+E4+D4)</f>
        <v>1.7633552014995315</v>
      </c>
    </row>
    <row r="5" spans="1:6" ht="15.75">
      <c r="A5" s="16">
        <v>2</v>
      </c>
      <c r="B5" s="16">
        <v>1</v>
      </c>
      <c r="C5" s="32" t="s">
        <v>26</v>
      </c>
      <c r="D5" s="22">
        <f>IF(ISERROR(VLOOKUP(C5,'Prima Giornata'!$C$8:$O$67,13,FALSE)),0,VLOOKUP(C5,'Prima Giornata'!$C$8:$O$67,13,FALSE))</f>
        <v>0.5037488284910965</v>
      </c>
      <c r="E5" s="22">
        <f>IF(ISERROR(VLOOKUP(C5,'Seconda Giornata'!$C$8:$O$67,13,FALSE)),0,VLOOKUP(C5,'Seconda Giornata'!$C$8:$O$67,13,FALSE))</f>
        <v>0.7119565217391305</v>
      </c>
      <c r="F5" s="23">
        <f t="shared" si="0"/>
        <v>1.2157053502302269</v>
      </c>
    </row>
    <row r="6" spans="1:6" ht="15.75">
      <c r="A6" s="16">
        <v>3</v>
      </c>
      <c r="B6" s="16">
        <v>41</v>
      </c>
      <c r="C6" s="32" t="s">
        <v>65</v>
      </c>
      <c r="D6" s="22">
        <f>IF(ISERROR(VLOOKUP(C6,'Prima Giornata'!$C$8:$O$67,13,FALSE)),0,VLOOKUP(C6,'Prima Giornata'!$C$8:$O$67,13,FALSE))</f>
        <v>1</v>
      </c>
      <c r="E6" s="22">
        <f>IF(ISERROR(VLOOKUP(C6,'Seconda Giornata'!$C$8:$O$67,13,FALSE)),0,VLOOKUP(C6,'Seconda Giornata'!$C$8:$O$67,13,FALSE))</f>
        <v>0.18854515050167225</v>
      </c>
      <c r="F6" s="23">
        <f t="shared" si="0"/>
        <v>1.1885451505016722</v>
      </c>
    </row>
    <row r="7" spans="1:6" ht="15.75">
      <c r="A7" s="16">
        <v>4</v>
      </c>
      <c r="B7" s="16">
        <v>34</v>
      </c>
      <c r="C7" s="32" t="s">
        <v>59</v>
      </c>
      <c r="D7" s="22">
        <f>IF(ISERROR(VLOOKUP(C7,'Prima Giornata'!$C$8:$O$67,13,FALSE)),0,VLOOKUP(C7,'Prima Giornata'!$C$8:$O$67,13,FALSE))</f>
        <v>0.4329896907216495</v>
      </c>
      <c r="E7" s="22">
        <f>IF(ISERROR(VLOOKUP(C7,'Seconda Giornata'!$C$8:$O$67,13,FALSE)),0,VLOOKUP(C7,'Seconda Giornata'!$C$8:$O$67,13,FALSE))</f>
        <v>0.7374581939799331</v>
      </c>
      <c r="F7" s="23">
        <f t="shared" si="0"/>
        <v>1.1704478847015825</v>
      </c>
    </row>
    <row r="8" spans="1:6" ht="15.75">
      <c r="A8" s="16">
        <v>5</v>
      </c>
      <c r="B8" s="16">
        <v>37</v>
      </c>
      <c r="C8" s="32" t="s">
        <v>62</v>
      </c>
      <c r="D8" s="22">
        <f>IF(ISERROR(VLOOKUP(C8,'Prima Giornata'!$C$8:$O$67,13,FALSE)),0,VLOOKUP(C8,'Prima Giornata'!$C$8:$O$67,13,FALSE))</f>
        <v>0.7366447985004686</v>
      </c>
      <c r="E8" s="22">
        <f>IF(ISERROR(VLOOKUP(C8,'Seconda Giornata'!$C$8:$O$67,13,FALSE)),0,VLOOKUP(C8,'Seconda Giornata'!$C$8:$O$67,13,FALSE))</f>
        <v>0.40175585284280935</v>
      </c>
      <c r="F8" s="23">
        <f t="shared" si="0"/>
        <v>1.1384006513432778</v>
      </c>
    </row>
    <row r="9" spans="1:6" ht="15.75">
      <c r="A9" s="16">
        <v>6</v>
      </c>
      <c r="B9" s="16">
        <v>10</v>
      </c>
      <c r="C9" s="32" t="s">
        <v>35</v>
      </c>
      <c r="D9" s="22">
        <f>IF(ISERROR(VLOOKUP(C9,'Prima Giornata'!$C$8:$O$67,13,FALSE)),0,VLOOKUP(C9,'Prima Giornata'!$C$8:$O$67,13,FALSE))</f>
        <v>0.4568884723523899</v>
      </c>
      <c r="E9" s="22">
        <f>IF(ISERROR(VLOOKUP(C9,'Seconda Giornata'!$C$8:$O$67,13,FALSE)),0,VLOOKUP(C9,'Seconda Giornata'!$C$8:$O$67,13,FALSE))</f>
        <v>0.677257525083612</v>
      </c>
      <c r="F9" s="23">
        <f t="shared" si="0"/>
        <v>1.134145997436002</v>
      </c>
    </row>
    <row r="10" spans="1:6" ht="15.75">
      <c r="A10" s="16">
        <v>7</v>
      </c>
      <c r="B10" s="16">
        <v>5</v>
      </c>
      <c r="C10" s="32" t="s">
        <v>30</v>
      </c>
      <c r="D10" s="22">
        <f>IF(ISERROR(VLOOKUP(C10,'Prima Giornata'!$C$8:$O$67,13,FALSE)),0,VLOOKUP(C10,'Prima Giornata'!$C$8:$O$67,13,FALSE))</f>
        <v>0.3537956888472352</v>
      </c>
      <c r="E10" s="22">
        <f>IF(ISERROR(VLOOKUP(C10,'Seconda Giornata'!$C$8:$O$67,13,FALSE)),0,VLOOKUP(C10,'Seconda Giornata'!$C$8:$O$67,13,FALSE))</f>
        <v>0.6981605351170569</v>
      </c>
      <c r="F10" s="23">
        <f t="shared" si="0"/>
        <v>1.0519562239642921</v>
      </c>
    </row>
    <row r="11" spans="1:6" ht="15.75">
      <c r="A11" s="16">
        <v>8</v>
      </c>
      <c r="B11" s="16">
        <v>16</v>
      </c>
      <c r="C11" s="32" t="s">
        <v>41</v>
      </c>
      <c r="D11" s="22">
        <f>IF(ISERROR(VLOOKUP(C11,'Prima Giornata'!$C$8:$O$67,13,FALSE)),0,VLOOKUP(C11,'Prima Giornata'!$C$8:$O$67,13,FALSE))</f>
        <v>0.6358950328022493</v>
      </c>
      <c r="E11" s="22">
        <f>IF(ISERROR(VLOOKUP(C11,'Seconda Giornata'!$C$8:$O$67,13,FALSE)),0,VLOOKUP(C11,'Seconda Giornata'!$C$8:$O$67,13,FALSE))</f>
        <v>0.31981605351170567</v>
      </c>
      <c r="F11" s="23">
        <f t="shared" si="0"/>
        <v>0.9557110863139551</v>
      </c>
    </row>
    <row r="12" spans="1:6" ht="15.75">
      <c r="A12" s="16">
        <v>9</v>
      </c>
      <c r="B12" s="16">
        <v>38</v>
      </c>
      <c r="C12" s="32" t="s">
        <v>63</v>
      </c>
      <c r="D12" s="22">
        <f>IF(ISERROR(VLOOKUP(C12,'Prima Giornata'!$C$8:$O$67,13,FALSE)),0,VLOOKUP(C12,'Prima Giornata'!$C$8:$O$67,13,FALSE))</f>
        <v>0.4611059044048735</v>
      </c>
      <c r="E12" s="22">
        <f>IF(ISERROR(VLOOKUP(C12,'Seconda Giornata'!$C$8:$O$67,13,FALSE)),0,VLOOKUP(C12,'Seconda Giornata'!$C$8:$O$67,13,FALSE))</f>
        <v>0.4753344481605351</v>
      </c>
      <c r="F12" s="23">
        <f t="shared" si="0"/>
        <v>0.9364403525654086</v>
      </c>
    </row>
    <row r="13" spans="1:6" ht="15.75">
      <c r="A13" s="16">
        <v>10</v>
      </c>
      <c r="B13" s="16">
        <v>3</v>
      </c>
      <c r="C13" s="32" t="s">
        <v>28</v>
      </c>
      <c r="D13" s="22">
        <f>IF(ISERROR(VLOOKUP(C13,'Prima Giornata'!$C$8:$O$67,13,FALSE)),0,VLOOKUP(C13,'Prima Giornata'!$C$8:$O$67,13,FALSE))</f>
        <v>0.33411433926897843</v>
      </c>
      <c r="E13" s="22">
        <f>IF(ISERROR(VLOOKUP(C13,'Seconda Giornata'!$C$8:$O$67,13,FALSE)),0,VLOOKUP(C13,'Seconda Giornata'!$C$8:$O$67,13,FALSE))</f>
        <v>0.5965719063545151</v>
      </c>
      <c r="F13" s="23">
        <f t="shared" si="0"/>
        <v>0.9306862456234934</v>
      </c>
    </row>
    <row r="14" spans="1:6" ht="15.75">
      <c r="A14" s="16">
        <v>11</v>
      </c>
      <c r="B14" s="16">
        <v>20</v>
      </c>
      <c r="C14" s="32" t="s">
        <v>45</v>
      </c>
      <c r="D14" s="22">
        <f>IF(ISERROR(VLOOKUP(C14,'Prima Giornata'!$C$8:$O$67,13,FALSE)),0,VLOOKUP(C14,'Prima Giornata'!$C$8:$O$67,13,FALSE))</f>
        <v>0.5318650421743205</v>
      </c>
      <c r="E14" s="22">
        <f>IF(ISERROR(VLOOKUP(C14,'Seconda Giornata'!$C$8:$O$67,13,FALSE)),0,VLOOKUP(C14,'Seconda Giornata'!$C$8:$O$67,13,FALSE))</f>
        <v>0.39548494983277593</v>
      </c>
      <c r="F14" s="23">
        <f t="shared" si="0"/>
        <v>0.9273499920070964</v>
      </c>
    </row>
    <row r="15" spans="1:6" ht="15.75">
      <c r="A15" s="16">
        <v>12</v>
      </c>
      <c r="B15" s="16">
        <v>42</v>
      </c>
      <c r="C15" s="32" t="s">
        <v>66</v>
      </c>
      <c r="D15" s="22">
        <f>IF(ISERROR(VLOOKUP(C15,'Prima Giornata'!$C$8:$O$67,13,FALSE)),0,VLOOKUP(C15,'Prima Giornata'!$C$8:$O$67,13,FALSE))</f>
        <v>0.44048734770384257</v>
      </c>
      <c r="E15" s="22">
        <f>IF(ISERROR(VLOOKUP(C15,'Seconda Giornata'!$C$8:$O$67,13,FALSE)),0,VLOOKUP(C15,'Seconda Giornata'!$C$8:$O$67,13,FALSE))</f>
        <v>0.41471571906354515</v>
      </c>
      <c r="F15" s="23">
        <f t="shared" si="0"/>
        <v>0.8552030667673878</v>
      </c>
    </row>
    <row r="16" spans="1:6" ht="15.75">
      <c r="A16" s="16">
        <v>13</v>
      </c>
      <c r="B16" s="16">
        <v>31</v>
      </c>
      <c r="C16" s="32" t="s">
        <v>56</v>
      </c>
      <c r="D16" s="22">
        <f>IF(ISERROR(VLOOKUP(C16,'Prima Giornata'!$C$8:$O$67,13,FALSE)),0,VLOOKUP(C16,'Prima Giornata'!$C$8:$O$67,13,FALSE))</f>
        <v>0.3477038425492034</v>
      </c>
      <c r="E16" s="22">
        <f>IF(ISERROR(VLOOKUP(C16,'Seconda Giornata'!$C$8:$O$67,13,FALSE)),0,VLOOKUP(C16,'Seconda Giornata'!$C$8:$O$67,13,FALSE))</f>
        <v>0.5033444816053512</v>
      </c>
      <c r="F16" s="23">
        <f t="shared" si="0"/>
        <v>0.8510483241545546</v>
      </c>
    </row>
    <row r="17" spans="1:6" ht="15.75">
      <c r="A17" s="16">
        <v>14</v>
      </c>
      <c r="B17" s="16">
        <v>7</v>
      </c>
      <c r="C17" s="32" t="s">
        <v>32</v>
      </c>
      <c r="D17" s="22">
        <f>IF(ISERROR(VLOOKUP(C17,'Prima Giornata'!$C$8:$O$67,13,FALSE)),0,VLOOKUP(C17,'Prima Giornata'!$C$8:$O$67,13,FALSE))</f>
        <v>0.5299906279287723</v>
      </c>
      <c r="E17" s="22">
        <f>IF(ISERROR(VLOOKUP(C17,'Seconda Giornata'!$C$8:$O$67,13,FALSE)),0,VLOOKUP(C17,'Seconda Giornata'!$C$8:$O$67,13,FALSE))</f>
        <v>0.23620401337792643</v>
      </c>
      <c r="F17" s="23">
        <f t="shared" si="0"/>
        <v>0.7661946413066987</v>
      </c>
    </row>
    <row r="18" spans="1:6" ht="15.75">
      <c r="A18" s="16">
        <v>15</v>
      </c>
      <c r="B18" s="16">
        <v>29</v>
      </c>
      <c r="C18" s="32" t="s">
        <v>54</v>
      </c>
      <c r="D18" s="22">
        <f>IF(ISERROR(VLOOKUP(C18,'Prima Giornata'!$C$8:$O$67,13,FALSE)),0,VLOOKUP(C18,'Prima Giornata'!$C$8:$O$67,13,FALSE))</f>
        <v>0.5534208059981256</v>
      </c>
      <c r="E18" s="22">
        <f>IF(ISERROR(VLOOKUP(C18,'Seconda Giornata'!$C$8:$O$67,13,FALSE)),0,VLOOKUP(C18,'Seconda Giornata'!$C$8:$O$67,13,FALSE))</f>
        <v>0.19607023411371238</v>
      </c>
      <c r="F18" s="23">
        <f t="shared" si="0"/>
        <v>0.749491040111838</v>
      </c>
    </row>
    <row r="19" spans="1:6" ht="15.75">
      <c r="A19" s="16">
        <v>16</v>
      </c>
      <c r="B19" s="16">
        <v>17</v>
      </c>
      <c r="C19" s="32" t="s">
        <v>42</v>
      </c>
      <c r="D19" s="22">
        <f>IF(ISERROR(VLOOKUP(C19,'Prima Giornata'!$C$8:$O$67,13,FALSE)),0,VLOOKUP(C19,'Prima Giornata'!$C$8:$O$67,13,FALSE))</f>
        <v>0.5215557638238051</v>
      </c>
      <c r="E19" s="22">
        <f>IF(ISERROR(VLOOKUP(C19,'Seconda Giornata'!$C$8:$O$67,13,FALSE)),0,VLOOKUP(C19,'Seconda Giornata'!$C$8:$O$67,13,FALSE))</f>
        <v>0.21237458193979933</v>
      </c>
      <c r="F19" s="23">
        <f t="shared" si="0"/>
        <v>0.7339303457636044</v>
      </c>
    </row>
    <row r="20" spans="1:6" ht="15.75">
      <c r="A20" s="16">
        <v>17</v>
      </c>
      <c r="B20" s="16">
        <v>4</v>
      </c>
      <c r="C20" s="32" t="s">
        <v>29</v>
      </c>
      <c r="D20" s="22">
        <f>IF(ISERROR(VLOOKUP(C20,'Prima Giornata'!$C$8:$O$67,13,FALSE)),0,VLOOKUP(C20,'Prima Giornata'!$C$8:$O$67,13,FALSE))</f>
        <v>0.7089971883786317</v>
      </c>
      <c r="E20" s="22">
        <f>IF(ISERROR(VLOOKUP(C20,'Seconda Giornata'!$C$8:$O$67,13,FALSE)),0,VLOOKUP(C20,'Seconda Giornata'!$C$8:$O$67,13,FALSE))</f>
        <v>0</v>
      </c>
      <c r="F20" s="23">
        <f t="shared" si="0"/>
        <v>0.7089971883786317</v>
      </c>
    </row>
    <row r="21" spans="1:6" ht="15.75">
      <c r="A21" s="16">
        <v>18</v>
      </c>
      <c r="B21" s="16">
        <v>9</v>
      </c>
      <c r="C21" s="32" t="s">
        <v>34</v>
      </c>
      <c r="D21" s="22">
        <f>IF(ISERROR(VLOOKUP(C21,'Prima Giornata'!$C$8:$O$67,13,FALSE)),0,VLOOKUP(C21,'Prima Giornata'!$C$8:$O$67,13,FALSE))</f>
        <v>0.3434864104967198</v>
      </c>
      <c r="E21" s="22">
        <f>IF(ISERROR(VLOOKUP(C21,'Seconda Giornata'!$C$8:$O$67,13,FALSE)),0,VLOOKUP(C21,'Seconda Giornata'!$C$8:$O$67,13,FALSE))</f>
        <v>0.31521739130434784</v>
      </c>
      <c r="F21" s="23">
        <f t="shared" si="0"/>
        <v>0.6587038018010676</v>
      </c>
    </row>
    <row r="22" spans="1:6" ht="15.75">
      <c r="A22" s="16">
        <v>19</v>
      </c>
      <c r="B22" s="16">
        <v>32</v>
      </c>
      <c r="C22" s="32" t="s">
        <v>57</v>
      </c>
      <c r="D22" s="22">
        <f>IF(ISERROR(VLOOKUP(C22,'Prima Giornata'!$C$8:$O$67,13,FALSE)),0,VLOOKUP(C22,'Prima Giornata'!$C$8:$O$67,13,FALSE))</f>
        <v>0.5440487347703843</v>
      </c>
      <c r="E22" s="22">
        <f>IF(ISERROR(VLOOKUP(C22,'Seconda Giornata'!$C$8:$O$67,13,FALSE)),0,VLOOKUP(C22,'Seconda Giornata'!$C$8:$O$67,13,FALSE))</f>
        <v>0.10451505016722408</v>
      </c>
      <c r="F22" s="23">
        <f t="shared" si="0"/>
        <v>0.6485637849376084</v>
      </c>
    </row>
    <row r="23" spans="1:6" ht="15.75">
      <c r="A23" s="16">
        <v>20</v>
      </c>
      <c r="B23" s="16">
        <v>36</v>
      </c>
      <c r="C23" s="32" t="s">
        <v>61</v>
      </c>
      <c r="D23" s="22">
        <f>IF(ISERROR(VLOOKUP(C23,'Prima Giornata'!$C$8:$O$67,13,FALSE)),0,VLOOKUP(C23,'Prima Giornata'!$C$8:$O$67,13,FALSE))</f>
        <v>0.31537019681349576</v>
      </c>
      <c r="E23" s="22">
        <f>IF(ISERROR(VLOOKUP(C23,'Seconda Giornata'!$C$8:$O$67,13,FALSE)),0,VLOOKUP(C23,'Seconda Giornata'!$C$8:$O$67,13,FALSE))</f>
        <v>0.3173076923076923</v>
      </c>
      <c r="F23" s="23">
        <f t="shared" si="0"/>
        <v>0.632677889121188</v>
      </c>
    </row>
    <row r="24" spans="1:6" ht="15.75">
      <c r="A24" s="16">
        <v>21</v>
      </c>
      <c r="B24" s="16">
        <v>8</v>
      </c>
      <c r="C24" s="32" t="s">
        <v>33</v>
      </c>
      <c r="D24" s="22">
        <f>IF(ISERROR(VLOOKUP(C24,'Prima Giornata'!$C$8:$O$67,13,FALSE)),0,VLOOKUP(C24,'Prima Giornata'!$C$8:$O$67,13,FALSE))</f>
        <v>0.2310215557638238</v>
      </c>
      <c r="E24" s="22">
        <f>IF(ISERROR(VLOOKUP(C24,'Seconda Giornata'!$C$8:$O$67,13,FALSE)),0,VLOOKUP(C24,'Seconda Giornata'!$C$8:$O$67,13,FALSE))</f>
        <v>0.39172240802675584</v>
      </c>
      <c r="F24" s="23">
        <f t="shared" si="0"/>
        <v>0.6227439637905796</v>
      </c>
    </row>
    <row r="25" spans="1:6" ht="15.75">
      <c r="A25" s="16">
        <v>22</v>
      </c>
      <c r="B25" s="16">
        <v>13</v>
      </c>
      <c r="C25" s="32" t="s">
        <v>38</v>
      </c>
      <c r="D25" s="22">
        <f>IF(ISERROR(VLOOKUP(C25,'Prima Giornata'!$C$8:$O$67,13,FALSE)),0,VLOOKUP(C25,'Prima Giornata'!$C$8:$O$67,13,FALSE))</f>
        <v>0.16776007497656983</v>
      </c>
      <c r="E25" s="22">
        <f>IF(ISERROR(VLOOKUP(C25,'Seconda Giornata'!$C$8:$O$67,13,FALSE)),0,VLOOKUP(C25,'Seconda Giornata'!$C$8:$O$67,13,FALSE))</f>
        <v>0.43394648829431437</v>
      </c>
      <c r="F25" s="23">
        <f t="shared" si="0"/>
        <v>0.6017065632708842</v>
      </c>
    </row>
    <row r="26" spans="1:6" ht="15.75">
      <c r="A26" s="16">
        <v>23</v>
      </c>
      <c r="B26" s="16">
        <v>6</v>
      </c>
      <c r="C26" s="32" t="s">
        <v>31</v>
      </c>
      <c r="D26" s="22">
        <f>IF(ISERROR(VLOOKUP(C26,'Prima Giornata'!$C$8:$O$67,13,FALSE)),0,VLOOKUP(C26,'Prima Giornata'!$C$8:$O$67,13,FALSE))</f>
        <v>0.27507029053420806</v>
      </c>
      <c r="E26" s="22">
        <f>IF(ISERROR(VLOOKUP(C26,'Seconda Giornata'!$C$8:$O$67,13,FALSE)),0,VLOOKUP(C26,'Seconda Giornata'!$C$8:$O$67,13,FALSE))</f>
        <v>0.27508361204013376</v>
      </c>
      <c r="F26" s="23">
        <f t="shared" si="0"/>
        <v>0.5501539025743418</v>
      </c>
    </row>
    <row r="27" spans="1:6" ht="15.75">
      <c r="A27" s="16">
        <v>24</v>
      </c>
      <c r="B27" s="16">
        <v>24</v>
      </c>
      <c r="C27" s="32" t="s">
        <v>49</v>
      </c>
      <c r="D27" s="22">
        <f>IF(ISERROR(VLOOKUP(C27,'Prima Giornata'!$C$8:$O$67,13,FALSE)),0,VLOOKUP(C27,'Prima Giornata'!$C$8:$O$67,13,FALSE))</f>
        <v>0</v>
      </c>
      <c r="E27" s="22">
        <f>IF(ISERROR(VLOOKUP(C27,'Seconda Giornata'!$C$8:$O$67,13,FALSE)),0,VLOOKUP(C27,'Seconda Giornata'!$C$8:$O$67,13,FALSE))</f>
        <v>0.5033444816053512</v>
      </c>
      <c r="F27" s="23">
        <f t="shared" si="0"/>
        <v>0.5033444816053512</v>
      </c>
    </row>
    <row r="28" spans="1:6" ht="15.75">
      <c r="A28" s="16">
        <v>25</v>
      </c>
      <c r="B28" s="16">
        <v>12</v>
      </c>
      <c r="C28" s="32" t="s">
        <v>37</v>
      </c>
      <c r="D28" s="22">
        <f>IF(ISERROR(VLOOKUP(C28,'Prima Giornata'!$C$8:$O$67,13,FALSE)),0,VLOOKUP(C28,'Prima Giornata'!$C$8:$O$67,13,FALSE))</f>
        <v>0.12136832239925023</v>
      </c>
      <c r="E28" s="22">
        <f>IF(ISERROR(VLOOKUP(C28,'Seconda Giornata'!$C$8:$O$67,13,FALSE)),0,VLOOKUP(C28,'Seconda Giornata'!$C$8:$O$67,13,FALSE))</f>
        <v>0.3754180602006689</v>
      </c>
      <c r="F28" s="23">
        <f t="shared" si="0"/>
        <v>0.49678638259991914</v>
      </c>
    </row>
    <row r="29" spans="1:6" ht="15.75">
      <c r="A29" s="16">
        <v>26</v>
      </c>
      <c r="B29" s="16">
        <v>19</v>
      </c>
      <c r="C29" s="32" t="s">
        <v>44</v>
      </c>
      <c r="D29" s="22">
        <f>IF(ISERROR(VLOOKUP(C29,'Prima Giornata'!$C$8:$O$67,13,FALSE)),0,VLOOKUP(C29,'Prima Giornata'!$C$8:$O$67,13,FALSE))</f>
        <v>0.24554826616682288</v>
      </c>
      <c r="E29" s="22">
        <f>IF(ISERROR(VLOOKUP(C29,'Seconda Giornata'!$C$8:$O$67,13,FALSE)),0,VLOOKUP(C29,'Seconda Giornata'!$C$8:$O$67,13,FALSE))</f>
        <v>0.2408026755852843</v>
      </c>
      <c r="F29" s="23">
        <f t="shared" si="0"/>
        <v>0.48635094175210714</v>
      </c>
    </row>
    <row r="30" spans="1:6" ht="15.75">
      <c r="A30" s="16">
        <v>27</v>
      </c>
      <c r="B30" s="16">
        <v>25</v>
      </c>
      <c r="C30" s="32" t="s">
        <v>50</v>
      </c>
      <c r="D30" s="22">
        <f>IF(ISERROR(VLOOKUP(C30,'Prima Giornata'!$C$8:$O$67,13,FALSE)),0,VLOOKUP(C30,'Prima Giornata'!$C$8:$O$67,13,FALSE))</f>
        <v>0.1232427366447985</v>
      </c>
      <c r="E30" s="22">
        <f>IF(ISERROR(VLOOKUP(C30,'Seconda Giornata'!$C$8:$O$67,13,FALSE)),0,VLOOKUP(C30,'Seconda Giornata'!$C$8:$O$67,13,FALSE))</f>
        <v>0.3139632107023411</v>
      </c>
      <c r="F30" s="23">
        <f t="shared" si="0"/>
        <v>0.43720594734713963</v>
      </c>
    </row>
    <row r="31" spans="1:6" ht="15.75">
      <c r="A31" s="16">
        <v>28</v>
      </c>
      <c r="B31" s="16">
        <v>27</v>
      </c>
      <c r="C31" s="32" t="s">
        <v>52</v>
      </c>
      <c r="D31" s="22">
        <f>IF(ISERROR(VLOOKUP(C31,'Prima Giornata'!$C$8:$O$67,13,FALSE)),0,VLOOKUP(C31,'Prima Giornata'!$C$8:$O$67,13,FALSE))</f>
        <v>0</v>
      </c>
      <c r="E31" s="22">
        <f>IF(ISERROR(VLOOKUP(C31,'Seconda Giornata'!$C$8:$O$67,13,FALSE)),0,VLOOKUP(C31,'Seconda Giornata'!$C$8:$O$67,13,FALSE))</f>
        <v>0.4059364548494983</v>
      </c>
      <c r="F31" s="23">
        <f t="shared" si="0"/>
        <v>0.4059364548494983</v>
      </c>
    </row>
    <row r="32" spans="1:6" ht="15.75">
      <c r="A32" s="16">
        <v>29</v>
      </c>
      <c r="B32" s="16">
        <v>26</v>
      </c>
      <c r="C32" s="32" t="s">
        <v>51</v>
      </c>
      <c r="D32" s="22">
        <f>IF(ISERROR(VLOOKUP(C32,'Prima Giornata'!$C$8:$O$67,13,FALSE)),0,VLOOKUP(C32,'Prima Giornata'!$C$8:$O$67,13,FALSE))</f>
        <v>0.21227741330834116</v>
      </c>
      <c r="E32" s="22">
        <f>IF(ISERROR(VLOOKUP(C32,'Seconda Giornata'!$C$8:$O$67,13,FALSE)),0,VLOOKUP(C32,'Seconda Giornata'!$C$8:$O$67,13,FALSE))</f>
        <v>0.193561872909699</v>
      </c>
      <c r="F32" s="23">
        <f t="shared" si="0"/>
        <v>0.40583928621804016</v>
      </c>
    </row>
    <row r="33" spans="1:6" ht="15.75">
      <c r="A33" s="16">
        <v>30</v>
      </c>
      <c r="B33" s="16">
        <v>2</v>
      </c>
      <c r="C33" s="32" t="s">
        <v>27</v>
      </c>
      <c r="D33" s="22">
        <f>IF(ISERROR(VLOOKUP(C33,'Prima Giornata'!$C$8:$O$67,13,FALSE)),0,VLOOKUP(C33,'Prima Giornata'!$C$8:$O$67,13,FALSE))</f>
        <v>0.23289597000937207</v>
      </c>
      <c r="E33" s="22">
        <f>IF(ISERROR(VLOOKUP(C33,'Seconda Giornata'!$C$8:$O$67,13,FALSE)),0,VLOOKUP(C33,'Seconda Giornata'!$C$8:$O$67,13,FALSE))</f>
        <v>0.16346153846153846</v>
      </c>
      <c r="F33" s="23">
        <f t="shared" si="0"/>
        <v>0.39635750847091056</v>
      </c>
    </row>
    <row r="34" spans="1:6" ht="15.75">
      <c r="A34" s="16">
        <v>31</v>
      </c>
      <c r="B34" s="16">
        <v>14</v>
      </c>
      <c r="C34" s="32" t="s">
        <v>39</v>
      </c>
      <c r="D34" s="22">
        <f>IF(ISERROR(VLOOKUP(C34,'Prima Giornata'!$C$8:$O$67,13,FALSE)),0,VLOOKUP(C34,'Prima Giornata'!$C$8:$O$67,13,FALSE))</f>
        <v>0.12933458294283037</v>
      </c>
      <c r="E34" s="22">
        <f>IF(ISERROR(VLOOKUP(C34,'Seconda Giornata'!$C$8:$O$67,13,FALSE)),0,VLOOKUP(C34,'Seconda Giornata'!$C$8:$O$67,13,FALSE))</f>
        <v>0.25</v>
      </c>
      <c r="F34" s="23">
        <f t="shared" si="0"/>
        <v>0.3793345829428304</v>
      </c>
    </row>
    <row r="35" spans="1:6" ht="15.75">
      <c r="A35" s="16">
        <v>32</v>
      </c>
      <c r="B35" s="16">
        <v>28</v>
      </c>
      <c r="C35" s="32" t="s">
        <v>53</v>
      </c>
      <c r="D35" s="22">
        <f>IF(ISERROR(VLOOKUP(C35,'Prima Giornata'!$C$8:$O$67,13,FALSE)),0,VLOOKUP(C35,'Prima Giornata'!$C$8:$O$67,13,FALSE))</f>
        <v>0.11949390815370196</v>
      </c>
      <c r="E35" s="22">
        <f>IF(ISERROR(VLOOKUP(C35,'Seconda Giornata'!$C$8:$O$67,13,FALSE)),0,VLOOKUP(C35,'Seconda Giornata'!$C$8:$O$67,13,FALSE))</f>
        <v>0.2537625418060201</v>
      </c>
      <c r="F35" s="23">
        <f t="shared" si="0"/>
        <v>0.37325644995972207</v>
      </c>
    </row>
    <row r="36" spans="1:6" ht="15.75">
      <c r="A36" s="16">
        <v>33</v>
      </c>
      <c r="B36" s="16">
        <v>40</v>
      </c>
      <c r="C36" s="32" t="s">
        <v>64</v>
      </c>
      <c r="D36" s="22">
        <f>IF(ISERROR(VLOOKUP(C36,'Prima Giornata'!$C$8:$O$67,13,FALSE)),0,VLOOKUP(C36,'Prima Giornata'!$C$8:$O$67,13,FALSE))</f>
        <v>0.35754451733833176</v>
      </c>
      <c r="E36" s="22">
        <f>IF(ISERROR(VLOOKUP(C36,'Seconda Giornata'!$C$8:$O$67,13,FALSE)),0,VLOOKUP(C36,'Seconda Giornata'!$C$8:$O$67,13,FALSE))</f>
        <v>0</v>
      </c>
      <c r="F36" s="23">
        <f aca="true" t="shared" si="1" ref="F36:F63">IF(ISERROR(+E36+D36),"",+E36+D36)</f>
        <v>0.35754451733833176</v>
      </c>
    </row>
    <row r="37" spans="1:6" ht="15.75">
      <c r="A37" s="16">
        <v>34</v>
      </c>
      <c r="B37" s="16">
        <v>15</v>
      </c>
      <c r="C37" s="32" t="s">
        <v>40</v>
      </c>
      <c r="D37" s="22">
        <f>IF(ISERROR(VLOOKUP(C37,'Prima Giornata'!$C$8:$O$67,13,FALSE)),0,VLOOKUP(C37,'Prima Giornata'!$C$8:$O$67,13,FALSE))</f>
        <v>0</v>
      </c>
      <c r="E37" s="22">
        <f>IF(ISERROR(VLOOKUP(C37,'Seconda Giornata'!$C$8:$O$67,13,FALSE)),0,VLOOKUP(C37,'Seconda Giornata'!$C$8:$O$67,13,FALSE))</f>
        <v>0.34991638795986624</v>
      </c>
      <c r="F37" s="23">
        <f t="shared" si="1"/>
        <v>0.34991638795986624</v>
      </c>
    </row>
    <row r="38" spans="1:6" ht="15.75">
      <c r="A38" s="16">
        <v>35</v>
      </c>
      <c r="B38" s="16">
        <v>23</v>
      </c>
      <c r="C38" s="32" t="s">
        <v>48</v>
      </c>
      <c r="D38" s="22">
        <f>IF(ISERROR(VLOOKUP(C38,'Prima Giornata'!$C$8:$O$67,13,FALSE)),0,VLOOKUP(C38,'Prima Giornata'!$C$8:$O$67,13,FALSE))</f>
        <v>0</v>
      </c>
      <c r="E38" s="22">
        <f>IF(ISERROR(VLOOKUP(C38,'Seconda Giornata'!$C$8:$O$67,13,FALSE)),0,VLOOKUP(C38,'Seconda Giornata'!$C$8:$O$67,13,FALSE))</f>
        <v>0.19732441471571907</v>
      </c>
      <c r="F38" s="23">
        <f t="shared" si="1"/>
        <v>0.19732441471571907</v>
      </c>
    </row>
    <row r="39" spans="1:6" ht="15.75">
      <c r="A39" s="16">
        <v>36</v>
      </c>
      <c r="B39" s="16">
        <v>30</v>
      </c>
      <c r="C39" s="32" t="s">
        <v>55</v>
      </c>
      <c r="D39" s="22">
        <f>IF(ISERROR(VLOOKUP(C39,'Prima Giornata'!$C$8:$O$67,13,FALSE)),0,VLOOKUP(C39,'Prima Giornata'!$C$8:$O$67,13,FALSE))</f>
        <v>0</v>
      </c>
      <c r="E39" s="22">
        <f>IF(ISERROR(VLOOKUP(C39,'Seconda Giornata'!$C$8:$O$67,13,FALSE)),0,VLOOKUP(C39,'Seconda Giornata'!$C$8:$O$67,13,FALSE))</f>
        <v>0.19188963210702342</v>
      </c>
      <c r="F39" s="23">
        <f t="shared" si="1"/>
        <v>0.19188963210702342</v>
      </c>
    </row>
    <row r="40" spans="1:6" ht="15.75">
      <c r="A40" s="16">
        <v>37</v>
      </c>
      <c r="B40" s="16">
        <v>39</v>
      </c>
      <c r="C40" s="32" t="s">
        <v>67</v>
      </c>
      <c r="D40" s="22">
        <f>IF(ISERROR(VLOOKUP(C40,'Prima Giornata'!$C$8:$O$67,13,FALSE)),0,VLOOKUP(C40,'Prima Giornata'!$C$8:$O$67,13,FALSE))</f>
        <v>0</v>
      </c>
      <c r="E40" s="22">
        <f>IF(ISERROR(VLOOKUP(C40,'Seconda Giornata'!$C$8:$O$67,13,FALSE)),0,VLOOKUP(C40,'Seconda Giornata'!$C$8:$O$67,13,FALSE))</f>
        <v>0.12667224080267558</v>
      </c>
      <c r="F40" s="23">
        <f t="shared" si="1"/>
        <v>0.12667224080267558</v>
      </c>
    </row>
    <row r="41" spans="1:6" ht="15.75">
      <c r="A41" s="16">
        <v>38</v>
      </c>
      <c r="B41" s="16">
        <v>11</v>
      </c>
      <c r="C41" s="32" t="s">
        <v>36</v>
      </c>
      <c r="D41" s="22">
        <f>IF(ISERROR(VLOOKUP(C41,'Prima Giornata'!$C$8:$O$67,13,FALSE)),0,VLOOKUP(C41,'Prima Giornata'!$C$8:$O$67,13,FALSE))</f>
        <v>0.11293345829428304</v>
      </c>
      <c r="E41" s="22">
        <f>IF(ISERROR(VLOOKUP(C41,'Seconda Giornata'!$C$8:$O$67,13,FALSE)),0,VLOOKUP(C41,'Seconda Giornata'!$C$8:$O$67,13,FALSE))</f>
        <v>0</v>
      </c>
      <c r="F41" s="23">
        <f t="shared" si="1"/>
        <v>0.11293345829428304</v>
      </c>
    </row>
    <row r="42" spans="1:6" ht="31.5">
      <c r="A42" s="16">
        <v>39</v>
      </c>
      <c r="B42" s="16">
        <v>18</v>
      </c>
      <c r="C42" s="32" t="s">
        <v>43</v>
      </c>
      <c r="D42" s="22">
        <f>IF(ISERROR(VLOOKUP(C42,'Prima Giornata'!$C$8:$O$67,13,FALSE)),0,VLOOKUP(C42,'Prima Giornata'!$C$8:$O$67,13,FALSE))</f>
        <v>0</v>
      </c>
      <c r="E42" s="22">
        <f>IF(ISERROR(VLOOKUP(C42,'Seconda Giornata'!$C$8:$O$67,13,FALSE)),0,VLOOKUP(C42,'Seconda Giornata'!$C$8:$O$67,13,FALSE))</f>
        <v>0</v>
      </c>
      <c r="F42" s="23">
        <f t="shared" si="1"/>
        <v>0</v>
      </c>
    </row>
    <row r="43" spans="1:6" ht="15.75">
      <c r="A43" s="16">
        <v>40</v>
      </c>
      <c r="B43" s="16">
        <v>21</v>
      </c>
      <c r="C43" s="32" t="s">
        <v>46</v>
      </c>
      <c r="D43" s="22">
        <f>IF(ISERROR(VLOOKUP(C43,'Prima Giornata'!$C$8:$O$67,13,FALSE)),0,VLOOKUP(C43,'Prima Giornata'!$C$8:$O$67,13,FALSE))</f>
        <v>0</v>
      </c>
      <c r="E43" s="22">
        <f>IF(ISERROR(VLOOKUP(C43,'Seconda Giornata'!$C$8:$O$67,13,FALSE)),0,VLOOKUP(C43,'Seconda Giornata'!$C$8:$O$67,13,FALSE))</f>
        <v>0</v>
      </c>
      <c r="F43" s="23">
        <f t="shared" si="1"/>
        <v>0</v>
      </c>
    </row>
    <row r="44" spans="1:6" ht="15.75">
      <c r="A44" s="16">
        <v>41</v>
      </c>
      <c r="B44" s="16">
        <v>22</v>
      </c>
      <c r="C44" s="32" t="s">
        <v>47</v>
      </c>
      <c r="D44" s="22">
        <f>IF(ISERROR(VLOOKUP(C44,'Prima Giornata'!$C$8:$O$67,13,FALSE)),0,VLOOKUP(C44,'Prima Giornata'!$C$8:$O$67,13,FALSE))</f>
        <v>0</v>
      </c>
      <c r="E44" s="22">
        <f>IF(ISERROR(VLOOKUP(C44,'Seconda Giornata'!$C$8:$O$67,13,FALSE)),0,VLOOKUP(C44,'Seconda Giornata'!$C$8:$O$67,13,FALSE))</f>
        <v>0</v>
      </c>
      <c r="F44" s="23">
        <f t="shared" si="1"/>
        <v>0</v>
      </c>
    </row>
    <row r="45" spans="1:6" ht="15.75">
      <c r="A45" s="16">
        <v>42</v>
      </c>
      <c r="B45" s="16">
        <v>33</v>
      </c>
      <c r="C45" s="32" t="s">
        <v>58</v>
      </c>
      <c r="D45" s="22">
        <f>IF(ISERROR(VLOOKUP(C45,'Prima Giornata'!$C$8:$O$67,13,FALSE)),0,VLOOKUP(C45,'Prima Giornata'!$C$8:$O$67,13,FALSE))</f>
        <v>0</v>
      </c>
      <c r="E45" s="22">
        <f>IF(ISERROR(VLOOKUP(C45,'Seconda Giornata'!$C$8:$O$67,13,FALSE)),0,VLOOKUP(C45,'Seconda Giornata'!$C$8:$O$67,13,FALSE))</f>
        <v>0</v>
      </c>
      <c r="F45" s="23">
        <f t="shared" si="1"/>
        <v>0</v>
      </c>
    </row>
    <row r="46" spans="1:6" ht="15.75">
      <c r="A46" s="16">
        <v>43</v>
      </c>
      <c r="B46" s="16">
        <v>43</v>
      </c>
      <c r="C46" s="32"/>
      <c r="D46" s="22">
        <f>IF(ISERROR(VLOOKUP(C46,'Prima Giornata'!$C$8:$O$67,13,FALSE)),0,VLOOKUP(C46,'Prima Giornata'!$C$8:$O$67,13,FALSE))</f>
        <v>0</v>
      </c>
      <c r="E46" s="22">
        <f>IF(ISERROR(VLOOKUP(C46,'Seconda Giornata'!$C$8:$O$67,13,FALSE)),0,VLOOKUP(C46,'Seconda Giornata'!$C$8:$O$67,13,FALSE))</f>
        <v>0</v>
      </c>
      <c r="F46" s="23">
        <f t="shared" si="1"/>
        <v>0</v>
      </c>
    </row>
    <row r="47" spans="1:6" ht="15.75">
      <c r="A47" s="16">
        <v>44</v>
      </c>
      <c r="B47" s="16">
        <v>44</v>
      </c>
      <c r="C47" s="32"/>
      <c r="D47" s="22">
        <f>IF(ISERROR(VLOOKUP(C47,'Prima Giornata'!$C$8:$O$67,13,FALSE)),0,VLOOKUP(C47,'Prima Giornata'!$C$8:$O$67,13,FALSE))</f>
        <v>0</v>
      </c>
      <c r="E47" s="22">
        <f>IF(ISERROR(VLOOKUP(C47,'Seconda Giornata'!$C$8:$O$67,13,FALSE)),0,VLOOKUP(C47,'Seconda Giornata'!$C$8:$O$67,13,FALSE))</f>
        <v>0</v>
      </c>
      <c r="F47" s="23">
        <f t="shared" si="1"/>
        <v>0</v>
      </c>
    </row>
    <row r="48" spans="1:6" ht="15.75">
      <c r="A48" s="16">
        <v>45</v>
      </c>
      <c r="B48" s="16">
        <v>45</v>
      </c>
      <c r="C48" s="32"/>
      <c r="D48" s="22">
        <f>IF(ISERROR(VLOOKUP(C48,'Prima Giornata'!$C$8:$O$67,13,FALSE)),0,VLOOKUP(C48,'Prima Giornata'!$C$8:$O$67,13,FALSE))</f>
        <v>0</v>
      </c>
      <c r="E48" s="22">
        <f>IF(ISERROR(VLOOKUP(C48,'Seconda Giornata'!$C$8:$O$67,13,FALSE)),0,VLOOKUP(C48,'Seconda Giornata'!$C$8:$O$67,13,FALSE))</f>
        <v>0</v>
      </c>
      <c r="F48" s="23">
        <f t="shared" si="1"/>
        <v>0</v>
      </c>
    </row>
    <row r="49" spans="1:6" ht="15.75">
      <c r="A49" s="16">
        <v>46</v>
      </c>
      <c r="B49" s="16">
        <v>46</v>
      </c>
      <c r="C49" s="32"/>
      <c r="D49" s="22">
        <f>IF(ISERROR(VLOOKUP(C49,'Prima Giornata'!$C$8:$O$67,13,FALSE)),0,VLOOKUP(C49,'Prima Giornata'!$C$8:$O$67,13,FALSE))</f>
        <v>0</v>
      </c>
      <c r="E49" s="22">
        <f>IF(ISERROR(VLOOKUP(C49,'Seconda Giornata'!$C$8:$O$67,13,FALSE)),0,VLOOKUP(C49,'Seconda Giornata'!$C$8:$O$67,13,FALSE))</f>
        <v>0</v>
      </c>
      <c r="F49" s="23">
        <f t="shared" si="1"/>
        <v>0</v>
      </c>
    </row>
    <row r="50" spans="1:6" ht="15.75">
      <c r="A50" s="16">
        <v>47</v>
      </c>
      <c r="B50" s="16">
        <v>47</v>
      </c>
      <c r="C50" s="32"/>
      <c r="D50" s="22">
        <f>IF(ISERROR(VLOOKUP(C50,'Prima Giornata'!$C$8:$O$67,13,FALSE)),0,VLOOKUP(C50,'Prima Giornata'!$C$8:$O$67,13,FALSE))</f>
        <v>0</v>
      </c>
      <c r="E50" s="22">
        <f>IF(ISERROR(VLOOKUP(C50,'Seconda Giornata'!$C$8:$O$67,13,FALSE)),0,VLOOKUP(C50,'Seconda Giornata'!$C$8:$O$67,13,FALSE))</f>
        <v>0</v>
      </c>
      <c r="F50" s="23">
        <f t="shared" si="1"/>
        <v>0</v>
      </c>
    </row>
    <row r="51" spans="1:6" ht="15.75">
      <c r="A51" s="16">
        <v>48</v>
      </c>
      <c r="B51" s="16">
        <v>48</v>
      </c>
      <c r="C51" s="32"/>
      <c r="D51" s="22">
        <f>IF(ISERROR(VLOOKUP(C51,'Prima Giornata'!$C$8:$O$67,13,FALSE)),0,VLOOKUP(C51,'Prima Giornata'!$C$8:$O$67,13,FALSE))</f>
        <v>0</v>
      </c>
      <c r="E51" s="22">
        <f>IF(ISERROR(VLOOKUP(C51,'Seconda Giornata'!$C$8:$O$67,13,FALSE)),0,VLOOKUP(C51,'Seconda Giornata'!$C$8:$O$67,13,FALSE))</f>
        <v>0</v>
      </c>
      <c r="F51" s="23">
        <f t="shared" si="1"/>
        <v>0</v>
      </c>
    </row>
    <row r="52" spans="1:6" ht="15.75">
      <c r="A52" s="16">
        <v>49</v>
      </c>
      <c r="B52" s="16">
        <v>49</v>
      </c>
      <c r="C52" s="32"/>
      <c r="D52" s="22">
        <f>IF(ISERROR(VLOOKUP(C52,'Prima Giornata'!$C$8:$O$67,13,FALSE)),0,VLOOKUP(C52,'Prima Giornata'!$C$8:$O$67,13,FALSE))</f>
        <v>0</v>
      </c>
      <c r="E52" s="22">
        <f>IF(ISERROR(VLOOKUP(C52,'Seconda Giornata'!$C$8:$O$67,13,FALSE)),0,VLOOKUP(C52,'Seconda Giornata'!$C$8:$O$67,13,FALSE))</f>
        <v>0</v>
      </c>
      <c r="F52" s="23">
        <f t="shared" si="1"/>
        <v>0</v>
      </c>
    </row>
    <row r="53" spans="1:6" ht="15.75">
      <c r="A53" s="16">
        <v>50</v>
      </c>
      <c r="B53" s="16">
        <v>50</v>
      </c>
      <c r="C53" s="32"/>
      <c r="D53" s="22">
        <f>IF(ISERROR(VLOOKUP(C53,'Prima Giornata'!$C$8:$O$67,13,FALSE)),0,VLOOKUP(C53,'Prima Giornata'!$C$8:$O$67,13,FALSE))</f>
        <v>0</v>
      </c>
      <c r="E53" s="22">
        <f>IF(ISERROR(VLOOKUP(C53,'Seconda Giornata'!$C$8:$O$67,13,FALSE)),0,VLOOKUP(C53,'Seconda Giornata'!$C$8:$O$67,13,FALSE))</f>
        <v>0</v>
      </c>
      <c r="F53" s="23">
        <f t="shared" si="1"/>
        <v>0</v>
      </c>
    </row>
    <row r="54" spans="1:6" ht="15.75">
      <c r="A54" s="16">
        <v>51</v>
      </c>
      <c r="B54" s="16">
        <v>51</v>
      </c>
      <c r="C54" s="32"/>
      <c r="D54" s="22">
        <f>IF(ISERROR(VLOOKUP(C54,'Prima Giornata'!$C$8:$O$67,13,FALSE)),0,VLOOKUP(C54,'Prima Giornata'!$C$8:$O$67,13,FALSE))</f>
        <v>0</v>
      </c>
      <c r="E54" s="22">
        <f>IF(ISERROR(VLOOKUP(C54,'Seconda Giornata'!$C$8:$O$67,13,FALSE)),0,VLOOKUP(C54,'Seconda Giornata'!$C$8:$O$67,13,FALSE))</f>
        <v>0</v>
      </c>
      <c r="F54" s="23">
        <f t="shared" si="1"/>
        <v>0</v>
      </c>
    </row>
    <row r="55" spans="1:6" ht="15.75">
      <c r="A55" s="16">
        <v>52</v>
      </c>
      <c r="B55" s="16">
        <v>52</v>
      </c>
      <c r="C55" s="32"/>
      <c r="D55" s="22">
        <f>IF(ISERROR(VLOOKUP(C55,'Prima Giornata'!$C$8:$O$67,13,FALSE)),0,VLOOKUP(C55,'Prima Giornata'!$C$8:$O$67,13,FALSE))</f>
        <v>0</v>
      </c>
      <c r="E55" s="22">
        <f>IF(ISERROR(VLOOKUP(C55,'Seconda Giornata'!$C$8:$O$67,13,FALSE)),0,VLOOKUP(C55,'Seconda Giornata'!$C$8:$O$67,13,FALSE))</f>
        <v>0</v>
      </c>
      <c r="F55" s="23">
        <f t="shared" si="1"/>
        <v>0</v>
      </c>
    </row>
    <row r="56" spans="1:6" ht="15.75">
      <c r="A56" s="16">
        <v>53</v>
      </c>
      <c r="B56" s="16">
        <v>53</v>
      </c>
      <c r="C56" s="32"/>
      <c r="D56" s="22">
        <f>IF(ISERROR(VLOOKUP(C56,'Prima Giornata'!$C$8:$O$67,13,FALSE)),0,VLOOKUP(C56,'Prima Giornata'!$C$8:$O$67,13,FALSE))</f>
        <v>0</v>
      </c>
      <c r="E56" s="22">
        <f>IF(ISERROR(VLOOKUP(C56,'Seconda Giornata'!$C$8:$O$67,13,FALSE)),0,VLOOKUP(C56,'Seconda Giornata'!$C$8:$O$67,13,FALSE))</f>
        <v>0</v>
      </c>
      <c r="F56" s="23">
        <f t="shared" si="1"/>
        <v>0</v>
      </c>
    </row>
    <row r="57" spans="1:6" ht="15.75">
      <c r="A57" s="16">
        <v>54</v>
      </c>
      <c r="B57" s="16">
        <v>54</v>
      </c>
      <c r="C57" s="32"/>
      <c r="D57" s="22">
        <f>IF(ISERROR(VLOOKUP(C57,'Prima Giornata'!$C$8:$O$67,13,FALSE)),0,VLOOKUP(C57,'Prima Giornata'!$C$8:$O$67,13,FALSE))</f>
        <v>0</v>
      </c>
      <c r="E57" s="22">
        <f>IF(ISERROR(VLOOKUP(C57,'Seconda Giornata'!$C$8:$O$67,13,FALSE)),0,VLOOKUP(C57,'Seconda Giornata'!$C$8:$O$67,13,FALSE))</f>
        <v>0</v>
      </c>
      <c r="F57" s="23">
        <f t="shared" si="1"/>
        <v>0</v>
      </c>
    </row>
    <row r="58" spans="1:6" ht="15.75">
      <c r="A58" s="16">
        <v>55</v>
      </c>
      <c r="B58" s="16">
        <v>55</v>
      </c>
      <c r="C58" s="32"/>
      <c r="D58" s="22">
        <f>IF(ISERROR(VLOOKUP(C58,'Prima Giornata'!$C$8:$O$67,13,FALSE)),0,VLOOKUP(C58,'Prima Giornata'!$C$8:$O$67,13,FALSE))</f>
        <v>0</v>
      </c>
      <c r="E58" s="22">
        <f>IF(ISERROR(VLOOKUP(C58,'Seconda Giornata'!$C$8:$O$67,13,FALSE)),0,VLOOKUP(C58,'Seconda Giornata'!$C$8:$O$67,13,FALSE))</f>
        <v>0</v>
      </c>
      <c r="F58" s="23">
        <f t="shared" si="1"/>
        <v>0</v>
      </c>
    </row>
    <row r="59" spans="1:6" ht="15.75">
      <c r="A59" s="16">
        <v>56</v>
      </c>
      <c r="B59" s="16">
        <v>56</v>
      </c>
      <c r="C59" s="32"/>
      <c r="D59" s="22">
        <f>IF(ISERROR(VLOOKUP(C59,'Prima Giornata'!$C$8:$O$67,13,FALSE)),0,VLOOKUP(C59,'Prima Giornata'!$C$8:$O$67,13,FALSE))</f>
        <v>0</v>
      </c>
      <c r="E59" s="22">
        <f>IF(ISERROR(VLOOKUP(C59,'Seconda Giornata'!$C$8:$O$67,13,FALSE)),0,VLOOKUP(C59,'Seconda Giornata'!$C$8:$O$67,13,FALSE))</f>
        <v>0</v>
      </c>
      <c r="F59" s="23">
        <f t="shared" si="1"/>
        <v>0</v>
      </c>
    </row>
    <row r="60" spans="1:6" ht="15.75">
      <c r="A60" s="16">
        <v>57</v>
      </c>
      <c r="B60" s="16">
        <v>57</v>
      </c>
      <c r="C60" s="32"/>
      <c r="D60" s="22">
        <f>IF(ISERROR(VLOOKUP(C60,'Prima Giornata'!$C$8:$O$67,13,FALSE)),0,VLOOKUP(C60,'Prima Giornata'!$C$8:$O$67,13,FALSE))</f>
        <v>0</v>
      </c>
      <c r="E60" s="22">
        <f>IF(ISERROR(VLOOKUP(C60,'Seconda Giornata'!$C$8:$O$67,13,FALSE)),0,VLOOKUP(C60,'Seconda Giornata'!$C$8:$O$67,13,FALSE))</f>
        <v>0</v>
      </c>
      <c r="F60" s="23">
        <f t="shared" si="1"/>
        <v>0</v>
      </c>
    </row>
    <row r="61" spans="1:6" ht="15.75">
      <c r="A61" s="16">
        <v>58</v>
      </c>
      <c r="B61" s="16">
        <v>58</v>
      </c>
      <c r="C61" s="32"/>
      <c r="D61" s="22">
        <f>IF(ISERROR(VLOOKUP(C61,'Prima Giornata'!$C$8:$O$67,13,FALSE)),0,VLOOKUP(C61,'Prima Giornata'!$C$8:$O$67,13,FALSE))</f>
        <v>0</v>
      </c>
      <c r="E61" s="22">
        <f>IF(ISERROR(VLOOKUP(C61,'Seconda Giornata'!$C$8:$O$67,13,FALSE)),0,VLOOKUP(C61,'Seconda Giornata'!$C$8:$O$67,13,FALSE))</f>
        <v>0</v>
      </c>
      <c r="F61" s="23">
        <f t="shared" si="1"/>
        <v>0</v>
      </c>
    </row>
    <row r="62" spans="1:6" ht="15.75">
      <c r="A62" s="16">
        <v>59</v>
      </c>
      <c r="B62" s="16">
        <v>59</v>
      </c>
      <c r="C62" s="32"/>
      <c r="D62" s="22">
        <f>IF(ISERROR(VLOOKUP(C62,'Prima Giornata'!$C$8:$O$67,13,FALSE)),0,VLOOKUP(C62,'Prima Giornata'!$C$8:$O$67,13,FALSE))</f>
        <v>0</v>
      </c>
      <c r="E62" s="22">
        <f>IF(ISERROR(VLOOKUP(C62,'Seconda Giornata'!$C$8:$O$67,13,FALSE)),0,VLOOKUP(C62,'Seconda Giornata'!$C$8:$O$67,13,FALSE))</f>
        <v>0</v>
      </c>
      <c r="F62" s="23">
        <f t="shared" si="1"/>
        <v>0</v>
      </c>
    </row>
    <row r="63" spans="1:6" ht="16.5" thickBot="1">
      <c r="A63" s="16">
        <v>60</v>
      </c>
      <c r="B63" s="16">
        <v>60</v>
      </c>
      <c r="C63" s="34"/>
      <c r="D63" s="22">
        <f>IF(ISERROR(VLOOKUP(C63,'Prima Giornata'!$C$8:$O$67,13,FALSE)),0,VLOOKUP(C63,'Prima Giornata'!$C$8:$O$67,13,FALSE))</f>
        <v>0</v>
      </c>
      <c r="E63" s="22">
        <f>IF(ISERROR(VLOOKUP(C63,'Seconda Giornata'!$C$8:$O$67,13,FALSE)),0,VLOOKUP(C63,'Seconda Giornata'!$C$8:$O$67,13,FALSE))</f>
        <v>0</v>
      </c>
      <c r="F63" s="23">
        <f t="shared" si="1"/>
        <v>0</v>
      </c>
    </row>
    <row r="64" ht="13.5" thickTop="1"/>
  </sheetData>
  <sheetProtection sheet="1" objects="1" scenarios="1"/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Savi</dc:creator>
  <cp:keywords/>
  <dc:description/>
  <cp:lastModifiedBy>Fabio Savi</cp:lastModifiedBy>
  <cp:lastPrinted>2017-09-10T07:07:18Z</cp:lastPrinted>
  <dcterms:created xsi:type="dcterms:W3CDTF">2009-06-22T08:53:13Z</dcterms:created>
  <dcterms:modified xsi:type="dcterms:W3CDTF">2017-09-10T07:07:24Z</dcterms:modified>
  <cp:category/>
  <cp:version/>
  <cp:contentType/>
  <cp:contentStatus/>
</cp:coreProperties>
</file>